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45" windowWidth="15480" windowHeight="11340" tabRatio="974"/>
  </bookViews>
  <sheets>
    <sheet name="Obrazac BS" sheetId="18" r:id="rId1"/>
    <sheet name="Obrazac 1." sheetId="60" r:id="rId2"/>
    <sheet name="Obrazac 2. Zbirni" sheetId="7" r:id="rId3"/>
    <sheet name="Obrazac 3." sheetId="62" state="hidden" r:id="rId4"/>
    <sheet name="Obrazac 2 - Zbirni analitika " sheetId="72" r:id="rId5"/>
    <sheet name="Obrazac 2. Opšta namjena" sheetId="28" r:id="rId6"/>
    <sheet name="Obrazac 2 - analitika NP" sheetId="73" r:id="rId7"/>
    <sheet name="Obrazac 2. PPN1" sheetId="29" r:id="rId8"/>
    <sheet name="Obrazac 2 - analitika PPN1" sheetId="74" r:id="rId9"/>
    <sheet name="Obrazac 4." sheetId="63" r:id="rId10"/>
    <sheet name="Obrazac 4-1." sheetId="64" r:id="rId11"/>
    <sheet name="Obrazac 5." sheetId="9" r:id="rId12"/>
    <sheet name="Obrazac 6 " sheetId="71" r:id="rId13"/>
    <sheet name="Obrazac 6-1." sheetId="66" r:id="rId14"/>
    <sheet name="Obrazac 7." sheetId="67" r:id="rId15"/>
    <sheet name="Obrazac 8." sheetId="68" state="hidden" r:id="rId16"/>
    <sheet name="Obrazac NT" sheetId="69" state="hidden" r:id="rId17"/>
    <sheet name="Obrazac GIB" sheetId="70" state="hidden" r:id="rId18"/>
    <sheet name="Tabela vozila" sheetId="75" r:id="rId19"/>
    <sheet name="Obrazac 6." sheetId="65" r:id="rId20"/>
    <sheet name="Obrazac 2. PPN2" sheetId="30" r:id="rId21"/>
    <sheet name="Obrazac 2. PPN3" sheetId="31" r:id="rId22"/>
    <sheet name="Obrazac 2. PPN4" sheetId="32" r:id="rId23"/>
    <sheet name="Obrazac 2. PPN5" sheetId="33" r:id="rId24"/>
    <sheet name="Obrazac 2. PPN6" sheetId="34" r:id="rId25"/>
    <sheet name="Obrazac 2. PPN7" sheetId="35" r:id="rId26"/>
    <sheet name="Obrazac 2. PPN8" sheetId="36" r:id="rId27"/>
    <sheet name="Obrazac 2. PPN9" sheetId="37" r:id="rId28"/>
    <sheet name="Obrazac 2. PPN10" sheetId="38" r:id="rId29"/>
    <sheet name="Obrazac 2. PPN11" sheetId="39" r:id="rId30"/>
    <sheet name="Obrazac 2. PPN12" sheetId="40" r:id="rId31"/>
    <sheet name="Obrazac 2. PPN13" sheetId="41" r:id="rId32"/>
    <sheet name="Obrazac 2. PPN14" sheetId="42" r:id="rId33"/>
    <sheet name="Obrazac 2. PPN15" sheetId="43" r:id="rId34"/>
    <sheet name="Obrazac 2. PPN16" sheetId="44" r:id="rId35"/>
    <sheet name="Obrazac 2. PPN17" sheetId="45" r:id="rId36"/>
    <sheet name="Obrazac 2. PPN18" sheetId="46" r:id="rId37"/>
    <sheet name="Obrazac 2. PPN19" sheetId="47" r:id="rId38"/>
    <sheet name="Obrazac 2. PPN20" sheetId="48" r:id="rId39"/>
    <sheet name="Obrazac 2. PPN21" sheetId="49" r:id="rId40"/>
    <sheet name="Obrazac 2. PPN22" sheetId="50" r:id="rId41"/>
    <sheet name="Obrazac 2. PPN23" sheetId="52" r:id="rId42"/>
    <sheet name="Obrazac 2. PPN24" sheetId="59" r:id="rId43"/>
    <sheet name="Obrazac 2. PPN25" sheetId="53" r:id="rId44"/>
    <sheet name="Obrazac 2. PPN26" sheetId="54" r:id="rId45"/>
    <sheet name="Obrazac 2. PPN27" sheetId="55" r:id="rId46"/>
    <sheet name="Obrazac 2. PPN28" sheetId="56" r:id="rId47"/>
    <sheet name="Obrazac 2. PPN29" sheetId="57" r:id="rId48"/>
    <sheet name="Obrazac 2. PPN30" sheetId="58" r:id="rId49"/>
  </sheets>
  <definedNames>
    <definedName name="_xlnm.Print_Area" localSheetId="1">'Obrazac 1.'!$B$2:$K$118</definedName>
    <definedName name="_xlnm.Print_Area" localSheetId="6">'Obrazac 2 - analitika NP'!$B$2:$K$320</definedName>
    <definedName name="_xlnm.Print_Area" localSheetId="8">'Obrazac 2 - analitika PPN1'!$B$2:$K$320</definedName>
    <definedName name="_xlnm.Print_Area" localSheetId="4">'Obrazac 2 - Zbirni analitika '!$B$2:$K$320</definedName>
    <definedName name="_xlnm.Print_Area" localSheetId="5">'Obrazac 2. Opšta namjena'!$B$2:$K$76</definedName>
    <definedName name="_xlnm.Print_Area" localSheetId="7">'Obrazac 2. PPN1'!$B$2:$K$76</definedName>
    <definedName name="_xlnm.Print_Area" localSheetId="2">'Obrazac 2. Zbirni'!$B$2:$K$76</definedName>
    <definedName name="_xlnm.Print_Area" localSheetId="9">'Obrazac 4.'!$B$2:$H$32</definedName>
    <definedName name="_xlnm.Print_Area" localSheetId="10">'Obrazac 4-1.'!$B$2:$R$32</definedName>
    <definedName name="_xlnm.Print_Area" localSheetId="11">'Obrazac 5.'!$B$2:$F$103</definedName>
    <definedName name="_xlnm.Print_Area" localSheetId="12">'Obrazac 6 '!$B$2:$I$161</definedName>
    <definedName name="_xlnm.Print_Area" localSheetId="13">'Obrazac 6-1.'!$B$2:$H$95</definedName>
    <definedName name="_xlnm.Print_Area" localSheetId="14">'Obrazac 7.'!$B$2:$J$30</definedName>
    <definedName name="_xlnm.Print_Area" localSheetId="0">'Obrazac BS'!$B$2:$G$63</definedName>
    <definedName name="_xlnm.Print_Area" localSheetId="18">'Tabela vozila'!$B$2:$H$28</definedName>
  </definedNames>
  <calcPr calcId="145621"/>
</workbook>
</file>

<file path=xl/calcChain.xml><?xml version="1.0" encoding="utf-8"?>
<calcChain xmlns="http://schemas.openxmlformats.org/spreadsheetml/2006/main">
  <c r="K61" i="60" l="1"/>
  <c r="J61" i="60"/>
  <c r="K44" i="60" l="1"/>
  <c r="J44" i="60"/>
  <c r="I42" i="60"/>
  <c r="E22" i="63"/>
  <c r="F22" i="63"/>
  <c r="G7" i="75" l="1"/>
  <c r="J21" i="7" l="1"/>
  <c r="D91" i="66" l="1"/>
  <c r="E91" i="66"/>
  <c r="F91" i="66"/>
  <c r="G91" i="66"/>
  <c r="G36" i="66"/>
  <c r="G33" i="66"/>
  <c r="G31" i="66"/>
  <c r="G38" i="66"/>
  <c r="F57" i="66"/>
  <c r="G57" i="66"/>
  <c r="F42" i="66"/>
  <c r="G42" i="66"/>
  <c r="F37" i="66"/>
  <c r="G37" i="66"/>
  <c r="F30" i="66"/>
  <c r="E28" i="66"/>
  <c r="D28" i="66"/>
  <c r="E57" i="66"/>
  <c r="D57" i="66"/>
  <c r="E42" i="66"/>
  <c r="D42" i="66"/>
  <c r="E37" i="66"/>
  <c r="D37" i="66"/>
  <c r="E30" i="66"/>
  <c r="D30" i="66"/>
  <c r="G30" i="66" l="1"/>
  <c r="G28" i="66" s="1"/>
  <c r="F28" i="66"/>
  <c r="I20" i="71" l="1"/>
  <c r="G22" i="63"/>
  <c r="G21" i="63"/>
  <c r="E26" i="63"/>
  <c r="E25" i="63"/>
  <c r="E24" i="63"/>
  <c r="E21" i="63"/>
  <c r="F26" i="63"/>
  <c r="F25" i="63"/>
  <c r="F24" i="63"/>
  <c r="F21" i="63"/>
  <c r="F18" i="72" l="1"/>
  <c r="G18" i="72"/>
  <c r="H18" i="72"/>
  <c r="I18" i="72"/>
  <c r="F19" i="72"/>
  <c r="G19" i="72"/>
  <c r="H19" i="72"/>
  <c r="I19" i="72"/>
  <c r="E19" i="72"/>
  <c r="H20" i="72"/>
  <c r="I20" i="72"/>
  <c r="F20" i="72"/>
  <c r="G20" i="72"/>
  <c r="E20" i="72"/>
  <c r="F263" i="72"/>
  <c r="G263" i="72"/>
  <c r="H263" i="72"/>
  <c r="I263" i="72"/>
  <c r="F264" i="72"/>
  <c r="G264" i="72"/>
  <c r="H264" i="72"/>
  <c r="I264" i="72"/>
  <c r="E264" i="72"/>
  <c r="I269" i="72"/>
  <c r="I270" i="72"/>
  <c r="I271" i="72"/>
  <c r="I272" i="72"/>
  <c r="I273" i="72"/>
  <c r="I274" i="72"/>
  <c r="I275" i="72"/>
  <c r="I276" i="72"/>
  <c r="I277" i="72"/>
  <c r="I278" i="72"/>
  <c r="I279" i="72"/>
  <c r="I280" i="72"/>
  <c r="I281" i="72"/>
  <c r="I282" i="72"/>
  <c r="I283" i="72"/>
  <c r="I284" i="72"/>
  <c r="I285" i="72"/>
  <c r="I286" i="72"/>
  <c r="I287" i="72"/>
  <c r="I288" i="72"/>
  <c r="I289" i="72"/>
  <c r="I290" i="72"/>
  <c r="I291" i="72"/>
  <c r="I292" i="72"/>
  <c r="I293" i="72"/>
  <c r="I294" i="72"/>
  <c r="I295" i="72"/>
  <c r="I268" i="72"/>
  <c r="H269" i="72"/>
  <c r="H270" i="72"/>
  <c r="H271" i="72"/>
  <c r="H272" i="72"/>
  <c r="H273" i="72"/>
  <c r="H274" i="72"/>
  <c r="H275" i="72"/>
  <c r="H276" i="72"/>
  <c r="H277" i="72"/>
  <c r="H278" i="72"/>
  <c r="H279" i="72"/>
  <c r="H280" i="72"/>
  <c r="H281" i="72"/>
  <c r="H282" i="72"/>
  <c r="H283" i="72"/>
  <c r="H284" i="72"/>
  <c r="H285" i="72"/>
  <c r="H286" i="72"/>
  <c r="H287" i="72"/>
  <c r="H288" i="72"/>
  <c r="H289" i="72"/>
  <c r="H290" i="72"/>
  <c r="H291" i="72"/>
  <c r="H292" i="72"/>
  <c r="H293" i="72"/>
  <c r="H294" i="72"/>
  <c r="H295" i="72"/>
  <c r="H268" i="72"/>
  <c r="G269" i="72"/>
  <c r="G270" i="72"/>
  <c r="G271" i="72"/>
  <c r="G272" i="72"/>
  <c r="G273" i="72"/>
  <c r="G274" i="72"/>
  <c r="G275" i="72"/>
  <c r="G276" i="72"/>
  <c r="G277" i="72"/>
  <c r="G278" i="72"/>
  <c r="G279" i="72"/>
  <c r="G280" i="72"/>
  <c r="G281" i="72"/>
  <c r="G282" i="72"/>
  <c r="G283" i="72"/>
  <c r="G284" i="72"/>
  <c r="G285" i="72"/>
  <c r="G286" i="72"/>
  <c r="G287" i="72"/>
  <c r="G288" i="72"/>
  <c r="G289" i="72"/>
  <c r="G290" i="72"/>
  <c r="G291" i="72"/>
  <c r="G292" i="72"/>
  <c r="G293" i="72"/>
  <c r="G294" i="72"/>
  <c r="G295" i="72"/>
  <c r="G268" i="72"/>
  <c r="F267" i="72"/>
  <c r="F269" i="72"/>
  <c r="F270" i="72"/>
  <c r="F271" i="72"/>
  <c r="F272" i="72"/>
  <c r="F273" i="72"/>
  <c r="F274" i="72"/>
  <c r="F275" i="72"/>
  <c r="F276" i="72"/>
  <c r="F277" i="72"/>
  <c r="F278" i="72"/>
  <c r="F279" i="72"/>
  <c r="F280" i="72"/>
  <c r="F281" i="72"/>
  <c r="F282" i="72"/>
  <c r="F283" i="72"/>
  <c r="F284" i="72"/>
  <c r="F285" i="72"/>
  <c r="F286" i="72"/>
  <c r="F287" i="72"/>
  <c r="F288" i="72"/>
  <c r="F289" i="72"/>
  <c r="F290" i="72"/>
  <c r="F291" i="72"/>
  <c r="F292" i="72"/>
  <c r="F293" i="72"/>
  <c r="F294" i="72"/>
  <c r="F295" i="72"/>
  <c r="F268" i="72"/>
  <c r="E269" i="72"/>
  <c r="E270" i="72"/>
  <c r="E271" i="72"/>
  <c r="E272" i="72"/>
  <c r="E273" i="72"/>
  <c r="E274" i="72"/>
  <c r="E275" i="72"/>
  <c r="E276" i="72"/>
  <c r="E277" i="72"/>
  <c r="E278" i="72"/>
  <c r="E279" i="72"/>
  <c r="E280" i="72"/>
  <c r="E281" i="72"/>
  <c r="E282" i="72"/>
  <c r="E283" i="72"/>
  <c r="E284" i="72"/>
  <c r="E285" i="72"/>
  <c r="E286" i="72"/>
  <c r="E287" i="72"/>
  <c r="E288" i="72"/>
  <c r="E289" i="72"/>
  <c r="E290" i="72"/>
  <c r="E291" i="72"/>
  <c r="E292" i="72"/>
  <c r="E293" i="72"/>
  <c r="E294" i="72"/>
  <c r="E295" i="72"/>
  <c r="E268" i="72"/>
  <c r="I182" i="72"/>
  <c r="I183" i="72"/>
  <c r="I184" i="72"/>
  <c r="I185" i="72"/>
  <c r="I186" i="72"/>
  <c r="I187" i="72"/>
  <c r="I188" i="72"/>
  <c r="I189" i="72"/>
  <c r="I190" i="72"/>
  <c r="I191" i="72"/>
  <c r="I192" i="72"/>
  <c r="I193" i="72"/>
  <c r="I194" i="72"/>
  <c r="I195" i="72"/>
  <c r="I196" i="72"/>
  <c r="I197" i="72"/>
  <c r="I198" i="72"/>
  <c r="I199" i="72"/>
  <c r="I200" i="72"/>
  <c r="I201" i="72"/>
  <c r="I202" i="72"/>
  <c r="I203" i="72"/>
  <c r="I204" i="72"/>
  <c r="I205" i="72"/>
  <c r="I206" i="72"/>
  <c r="I207" i="72"/>
  <c r="I208" i="72"/>
  <c r="I209" i="72"/>
  <c r="I210" i="72"/>
  <c r="I211" i="72"/>
  <c r="I212" i="72"/>
  <c r="I213" i="72"/>
  <c r="I214" i="72"/>
  <c r="I215" i="72"/>
  <c r="I216" i="72"/>
  <c r="I217" i="72"/>
  <c r="I218" i="72"/>
  <c r="I219" i="72"/>
  <c r="I220" i="72"/>
  <c r="I221" i="72"/>
  <c r="I222" i="72"/>
  <c r="I223" i="72"/>
  <c r="I224" i="72"/>
  <c r="I225" i="72"/>
  <c r="I226" i="72"/>
  <c r="I227" i="72"/>
  <c r="I228" i="72"/>
  <c r="I229" i="72"/>
  <c r="I230" i="72"/>
  <c r="I231" i="72"/>
  <c r="I232" i="72"/>
  <c r="I233" i="72"/>
  <c r="I234" i="72"/>
  <c r="I235" i="72"/>
  <c r="I236" i="72"/>
  <c r="I237" i="72"/>
  <c r="I238" i="72"/>
  <c r="I239" i="72"/>
  <c r="I240" i="72"/>
  <c r="I241" i="72"/>
  <c r="I242" i="72"/>
  <c r="I243" i="72"/>
  <c r="I244" i="72"/>
  <c r="I245" i="72"/>
  <c r="I246" i="72"/>
  <c r="I247" i="72"/>
  <c r="I248" i="72"/>
  <c r="I181" i="72"/>
  <c r="H182" i="72"/>
  <c r="H183" i="72"/>
  <c r="H184" i="72"/>
  <c r="H185" i="72"/>
  <c r="H186" i="72"/>
  <c r="H187" i="72"/>
  <c r="H188" i="72"/>
  <c r="H189" i="72"/>
  <c r="H190" i="72"/>
  <c r="H191" i="72"/>
  <c r="H192" i="72"/>
  <c r="H193" i="72"/>
  <c r="H194" i="72"/>
  <c r="H195" i="72"/>
  <c r="H196" i="72"/>
  <c r="H197" i="72"/>
  <c r="H198" i="72"/>
  <c r="H199" i="72"/>
  <c r="H200" i="72"/>
  <c r="H201" i="72"/>
  <c r="H202" i="72"/>
  <c r="H203" i="72"/>
  <c r="H204" i="72"/>
  <c r="H205" i="72"/>
  <c r="H206" i="72"/>
  <c r="H207" i="72"/>
  <c r="H208" i="72"/>
  <c r="H209" i="72"/>
  <c r="H210" i="72"/>
  <c r="H211" i="72"/>
  <c r="H212" i="72"/>
  <c r="H213" i="72"/>
  <c r="H214" i="72"/>
  <c r="H215" i="72"/>
  <c r="H216" i="72"/>
  <c r="H217" i="72"/>
  <c r="H218" i="72"/>
  <c r="H219" i="72"/>
  <c r="H220" i="72"/>
  <c r="H221" i="72"/>
  <c r="H222" i="72"/>
  <c r="H223" i="72"/>
  <c r="H224" i="72"/>
  <c r="H225" i="72"/>
  <c r="H226" i="72"/>
  <c r="H227" i="72"/>
  <c r="H228" i="72"/>
  <c r="H229" i="72"/>
  <c r="H230" i="72"/>
  <c r="H231" i="72"/>
  <c r="H232" i="72"/>
  <c r="H233" i="72"/>
  <c r="H234" i="72"/>
  <c r="H235" i="72"/>
  <c r="H236" i="72"/>
  <c r="H237" i="72"/>
  <c r="H238" i="72"/>
  <c r="H239" i="72"/>
  <c r="H240" i="72"/>
  <c r="H241" i="72"/>
  <c r="H242" i="72"/>
  <c r="H243" i="72"/>
  <c r="H244" i="72"/>
  <c r="H245" i="72"/>
  <c r="H246" i="72"/>
  <c r="H247" i="72"/>
  <c r="H248" i="72"/>
  <c r="H181" i="72"/>
  <c r="G182" i="72"/>
  <c r="G183" i="72"/>
  <c r="G184" i="72"/>
  <c r="G185" i="72"/>
  <c r="G186" i="72"/>
  <c r="G187" i="72"/>
  <c r="G188" i="72"/>
  <c r="G189" i="72"/>
  <c r="G190" i="72"/>
  <c r="G191" i="72"/>
  <c r="G192" i="72"/>
  <c r="G193" i="72"/>
  <c r="G194" i="72"/>
  <c r="G195" i="72"/>
  <c r="G196" i="72"/>
  <c r="G197" i="72"/>
  <c r="G198" i="72"/>
  <c r="G199" i="72"/>
  <c r="G200" i="72"/>
  <c r="G201" i="72"/>
  <c r="G202" i="72"/>
  <c r="G203" i="72"/>
  <c r="G204" i="72"/>
  <c r="G205" i="72"/>
  <c r="G206" i="72"/>
  <c r="G207" i="72"/>
  <c r="G208" i="72"/>
  <c r="G209" i="72"/>
  <c r="G210" i="72"/>
  <c r="G211" i="72"/>
  <c r="G212" i="72"/>
  <c r="G213" i="72"/>
  <c r="G214" i="72"/>
  <c r="G215" i="72"/>
  <c r="G216" i="72"/>
  <c r="G217" i="72"/>
  <c r="G218" i="72"/>
  <c r="G219" i="72"/>
  <c r="G220" i="72"/>
  <c r="G221" i="72"/>
  <c r="G222" i="72"/>
  <c r="G223" i="72"/>
  <c r="G224" i="72"/>
  <c r="G225" i="72"/>
  <c r="G226" i="72"/>
  <c r="G227" i="72"/>
  <c r="G228" i="72"/>
  <c r="G229" i="72"/>
  <c r="G230" i="72"/>
  <c r="G231" i="72"/>
  <c r="G232" i="72"/>
  <c r="G233" i="72"/>
  <c r="G234" i="72"/>
  <c r="G235" i="72"/>
  <c r="G236" i="72"/>
  <c r="G237" i="72"/>
  <c r="G238" i="72"/>
  <c r="G239" i="72"/>
  <c r="G240" i="72"/>
  <c r="G241" i="72"/>
  <c r="G242" i="72"/>
  <c r="G243" i="72"/>
  <c r="G244" i="72"/>
  <c r="G245" i="72"/>
  <c r="G246" i="72"/>
  <c r="G247" i="72"/>
  <c r="G248" i="72"/>
  <c r="G181" i="72"/>
  <c r="F182" i="72"/>
  <c r="F183" i="72"/>
  <c r="F184" i="72"/>
  <c r="F185" i="72"/>
  <c r="F186" i="72"/>
  <c r="F187" i="72"/>
  <c r="F188" i="72"/>
  <c r="F189" i="72"/>
  <c r="F190" i="72"/>
  <c r="F191" i="72"/>
  <c r="F192" i="72"/>
  <c r="F193" i="72"/>
  <c r="F194" i="72"/>
  <c r="F195" i="72"/>
  <c r="F196" i="72"/>
  <c r="F197" i="72"/>
  <c r="F198" i="72"/>
  <c r="F199" i="72"/>
  <c r="F200" i="72"/>
  <c r="F201" i="72"/>
  <c r="F202" i="72"/>
  <c r="F203" i="72"/>
  <c r="F204" i="72"/>
  <c r="F205" i="72"/>
  <c r="F206" i="72"/>
  <c r="F207" i="72"/>
  <c r="F208" i="72"/>
  <c r="F209" i="72"/>
  <c r="F210" i="72"/>
  <c r="F211" i="72"/>
  <c r="F212" i="72"/>
  <c r="F213" i="72"/>
  <c r="F214" i="72"/>
  <c r="F215" i="72"/>
  <c r="F216" i="72"/>
  <c r="F217" i="72"/>
  <c r="F218" i="72"/>
  <c r="F219" i="72"/>
  <c r="F220" i="72"/>
  <c r="F221" i="72"/>
  <c r="F222" i="72"/>
  <c r="F223" i="72"/>
  <c r="F224" i="72"/>
  <c r="F225" i="72"/>
  <c r="F226" i="72"/>
  <c r="F227" i="72"/>
  <c r="F228" i="72"/>
  <c r="F229" i="72"/>
  <c r="F230" i="72"/>
  <c r="F231" i="72"/>
  <c r="F232" i="72"/>
  <c r="F233" i="72"/>
  <c r="F234" i="72"/>
  <c r="F235" i="72"/>
  <c r="F236" i="72"/>
  <c r="F237" i="72"/>
  <c r="F238" i="72"/>
  <c r="F239" i="72"/>
  <c r="F240" i="72"/>
  <c r="F241" i="72"/>
  <c r="F242" i="72"/>
  <c r="F243" i="72"/>
  <c r="F244" i="72"/>
  <c r="F245" i="72"/>
  <c r="F246" i="72"/>
  <c r="F247" i="72"/>
  <c r="F248" i="72"/>
  <c r="F181" i="72"/>
  <c r="E182" i="72"/>
  <c r="E183" i="72"/>
  <c r="E184" i="72"/>
  <c r="E185" i="72"/>
  <c r="E186" i="72"/>
  <c r="E187" i="72"/>
  <c r="E188" i="72"/>
  <c r="E189" i="72"/>
  <c r="E190" i="72"/>
  <c r="E191" i="72"/>
  <c r="E192" i="72"/>
  <c r="E193" i="72"/>
  <c r="E194" i="72"/>
  <c r="E195" i="72"/>
  <c r="E196" i="72"/>
  <c r="E197" i="72"/>
  <c r="E198" i="72"/>
  <c r="E199" i="72"/>
  <c r="E200" i="72"/>
  <c r="E201" i="72"/>
  <c r="E202" i="72"/>
  <c r="E203" i="72"/>
  <c r="E204" i="72"/>
  <c r="E205" i="72"/>
  <c r="E206" i="72"/>
  <c r="E207" i="72"/>
  <c r="E208" i="72"/>
  <c r="E209" i="72"/>
  <c r="E210" i="72"/>
  <c r="E211" i="72"/>
  <c r="E212" i="72"/>
  <c r="E213" i="72"/>
  <c r="E214" i="72"/>
  <c r="E215" i="72"/>
  <c r="E216" i="72"/>
  <c r="E217" i="72"/>
  <c r="E218" i="72"/>
  <c r="E219" i="72"/>
  <c r="E220" i="72"/>
  <c r="E221" i="72"/>
  <c r="E222" i="72"/>
  <c r="E223" i="72"/>
  <c r="E224" i="72"/>
  <c r="E225" i="72"/>
  <c r="E226" i="72"/>
  <c r="E227" i="72"/>
  <c r="E228" i="72"/>
  <c r="E229" i="72"/>
  <c r="E230" i="72"/>
  <c r="E231" i="72"/>
  <c r="E232" i="72"/>
  <c r="E233" i="72"/>
  <c r="E234" i="72"/>
  <c r="E235" i="72"/>
  <c r="E236" i="72"/>
  <c r="E237" i="72"/>
  <c r="E238" i="72"/>
  <c r="E239" i="72"/>
  <c r="E240" i="72"/>
  <c r="E241" i="72"/>
  <c r="E242" i="72"/>
  <c r="E243" i="72"/>
  <c r="E244" i="72"/>
  <c r="E245" i="72"/>
  <c r="E246" i="72"/>
  <c r="E247" i="72"/>
  <c r="E248" i="72"/>
  <c r="E181" i="72"/>
  <c r="I172" i="72"/>
  <c r="I173" i="72"/>
  <c r="I174" i="72"/>
  <c r="I175" i="72"/>
  <c r="I176" i="72"/>
  <c r="I177" i="72"/>
  <c r="I178" i="72"/>
  <c r="I179" i="72"/>
  <c r="I171" i="72"/>
  <c r="H172" i="72"/>
  <c r="H173" i="72"/>
  <c r="H174" i="72"/>
  <c r="H175" i="72"/>
  <c r="H176" i="72"/>
  <c r="H177" i="72"/>
  <c r="H178" i="72"/>
  <c r="H179" i="72"/>
  <c r="H171" i="72"/>
  <c r="G172" i="72"/>
  <c r="G173" i="72"/>
  <c r="G174" i="72"/>
  <c r="G175" i="72"/>
  <c r="G176" i="72"/>
  <c r="G177" i="72"/>
  <c r="G178" i="72"/>
  <c r="G179" i="72"/>
  <c r="G171" i="72"/>
  <c r="F172" i="72"/>
  <c r="F173" i="72"/>
  <c r="F174" i="72"/>
  <c r="F175" i="72"/>
  <c r="F176" i="72"/>
  <c r="F177" i="72"/>
  <c r="F178" i="72"/>
  <c r="F179" i="72"/>
  <c r="F171" i="72"/>
  <c r="E172" i="72"/>
  <c r="E173" i="72"/>
  <c r="E174" i="72"/>
  <c r="E175" i="72"/>
  <c r="E176" i="72"/>
  <c r="E177" i="72"/>
  <c r="E178" i="72"/>
  <c r="E179" i="72"/>
  <c r="E171" i="72"/>
  <c r="I158" i="72"/>
  <c r="I159" i="72"/>
  <c r="I160" i="72"/>
  <c r="I161" i="72"/>
  <c r="I162" i="72"/>
  <c r="I163" i="72"/>
  <c r="I164" i="72"/>
  <c r="I165" i="72"/>
  <c r="I166" i="72"/>
  <c r="I167" i="72"/>
  <c r="I168" i="72"/>
  <c r="I169" i="72"/>
  <c r="I157" i="72"/>
  <c r="H158" i="72"/>
  <c r="H159" i="72"/>
  <c r="H160" i="72"/>
  <c r="H161" i="72"/>
  <c r="H162" i="72"/>
  <c r="H163" i="72"/>
  <c r="H164" i="72"/>
  <c r="H165" i="72"/>
  <c r="H166" i="72"/>
  <c r="H167" i="72"/>
  <c r="H168" i="72"/>
  <c r="H169" i="72"/>
  <c r="H157" i="72"/>
  <c r="G158" i="72"/>
  <c r="G159" i="72"/>
  <c r="G160" i="72"/>
  <c r="G161" i="72"/>
  <c r="G162" i="72"/>
  <c r="G163" i="72"/>
  <c r="G164" i="72"/>
  <c r="G165" i="72"/>
  <c r="G166" i="72"/>
  <c r="G167" i="72"/>
  <c r="G168" i="72"/>
  <c r="G169" i="72"/>
  <c r="G157" i="72"/>
  <c r="F158" i="72"/>
  <c r="F159" i="72"/>
  <c r="F160" i="72"/>
  <c r="F161" i="72"/>
  <c r="F162" i="72"/>
  <c r="F163" i="72"/>
  <c r="F164" i="72"/>
  <c r="F165" i="72"/>
  <c r="F166" i="72"/>
  <c r="F167" i="72"/>
  <c r="F168" i="72"/>
  <c r="F169" i="72"/>
  <c r="F157" i="72"/>
  <c r="E158" i="72"/>
  <c r="E159" i="72"/>
  <c r="E160" i="72"/>
  <c r="E161" i="72"/>
  <c r="E162" i="72"/>
  <c r="E163" i="72"/>
  <c r="E164" i="72"/>
  <c r="E165" i="72"/>
  <c r="E166" i="72"/>
  <c r="E167" i="72"/>
  <c r="E168" i="72"/>
  <c r="E169" i="72"/>
  <c r="E157" i="72"/>
  <c r="I147" i="72"/>
  <c r="I148" i="72"/>
  <c r="I149" i="72"/>
  <c r="I150" i="72"/>
  <c r="I151" i="72"/>
  <c r="I152" i="72"/>
  <c r="I153" i="72"/>
  <c r="I154" i="72"/>
  <c r="I155" i="72"/>
  <c r="I146" i="72"/>
  <c r="H147" i="72"/>
  <c r="H148" i="72"/>
  <c r="H149" i="72"/>
  <c r="H150" i="72"/>
  <c r="H151" i="72"/>
  <c r="H152" i="72"/>
  <c r="H153" i="72"/>
  <c r="H154" i="72"/>
  <c r="H155" i="72"/>
  <c r="H146" i="72"/>
  <c r="G147" i="72"/>
  <c r="G148" i="72"/>
  <c r="G149" i="72"/>
  <c r="G150" i="72"/>
  <c r="G151" i="72"/>
  <c r="G152" i="72"/>
  <c r="G153" i="72"/>
  <c r="G154" i="72"/>
  <c r="G155" i="72"/>
  <c r="G146" i="72"/>
  <c r="F147" i="72"/>
  <c r="F148" i="72"/>
  <c r="F149" i="72"/>
  <c r="F150" i="72"/>
  <c r="F151" i="72"/>
  <c r="F152" i="72"/>
  <c r="F153" i="72"/>
  <c r="F154" i="72"/>
  <c r="F155" i="72"/>
  <c r="F146" i="72"/>
  <c r="E147" i="72"/>
  <c r="E148" i="72"/>
  <c r="E149" i="72"/>
  <c r="E150" i="72"/>
  <c r="E151" i="72"/>
  <c r="E152" i="72"/>
  <c r="E153" i="72"/>
  <c r="E154" i="72"/>
  <c r="E155" i="72"/>
  <c r="E146" i="72"/>
  <c r="I137" i="72"/>
  <c r="I138" i="72"/>
  <c r="I139" i="72"/>
  <c r="I140" i="72"/>
  <c r="I141" i="72"/>
  <c r="I142" i="72"/>
  <c r="I143" i="72"/>
  <c r="I144" i="72"/>
  <c r="I136" i="72"/>
  <c r="H137" i="72"/>
  <c r="H138" i="72"/>
  <c r="H139" i="72"/>
  <c r="H140" i="72"/>
  <c r="H141" i="72"/>
  <c r="H142" i="72"/>
  <c r="H143" i="72"/>
  <c r="H144" i="72"/>
  <c r="H136" i="72"/>
  <c r="G137" i="72"/>
  <c r="G138" i="72"/>
  <c r="G139" i="72"/>
  <c r="G140" i="72"/>
  <c r="G141" i="72"/>
  <c r="G142" i="72"/>
  <c r="G143" i="72"/>
  <c r="G144" i="72"/>
  <c r="G136" i="72"/>
  <c r="F137" i="72"/>
  <c r="F138" i="72"/>
  <c r="F139" i="72"/>
  <c r="F140" i="72"/>
  <c r="F141" i="72"/>
  <c r="F142" i="72"/>
  <c r="F143" i="72"/>
  <c r="F144" i="72"/>
  <c r="F136" i="72"/>
  <c r="E137" i="72"/>
  <c r="E138" i="72"/>
  <c r="E139" i="72"/>
  <c r="E140" i="72"/>
  <c r="E141" i="72"/>
  <c r="E142" i="72"/>
  <c r="E143" i="72"/>
  <c r="E144" i="72"/>
  <c r="E136" i="72"/>
  <c r="I102" i="72"/>
  <c r="I103" i="72"/>
  <c r="I104" i="72"/>
  <c r="I105" i="72"/>
  <c r="I106" i="72"/>
  <c r="I107" i="72"/>
  <c r="I108" i="72"/>
  <c r="I109" i="72"/>
  <c r="I110" i="72"/>
  <c r="I111" i="72"/>
  <c r="I112" i="72"/>
  <c r="I113" i="72"/>
  <c r="I114" i="72"/>
  <c r="I115" i="72"/>
  <c r="I116" i="72"/>
  <c r="I117" i="72"/>
  <c r="I118" i="72"/>
  <c r="I119" i="72"/>
  <c r="I120" i="72"/>
  <c r="I121" i="72"/>
  <c r="I122" i="72"/>
  <c r="I123" i="72"/>
  <c r="I124" i="72"/>
  <c r="I125" i="72"/>
  <c r="I126" i="72"/>
  <c r="I127" i="72"/>
  <c r="I128" i="72"/>
  <c r="I129" i="72"/>
  <c r="I130" i="72"/>
  <c r="I131" i="72"/>
  <c r="I132" i="72"/>
  <c r="I133" i="72"/>
  <c r="I134" i="72"/>
  <c r="I101" i="72"/>
  <c r="H102" i="72"/>
  <c r="H103" i="72"/>
  <c r="H104" i="72"/>
  <c r="H105" i="72"/>
  <c r="H106" i="72"/>
  <c r="H107" i="72"/>
  <c r="H108" i="72"/>
  <c r="H109" i="72"/>
  <c r="H110" i="72"/>
  <c r="H111" i="72"/>
  <c r="H112" i="72"/>
  <c r="H113" i="72"/>
  <c r="H114" i="72"/>
  <c r="H115" i="72"/>
  <c r="H116" i="72"/>
  <c r="H117" i="72"/>
  <c r="H118" i="72"/>
  <c r="H119" i="72"/>
  <c r="H120" i="72"/>
  <c r="H121" i="72"/>
  <c r="H122" i="72"/>
  <c r="H123" i="72"/>
  <c r="H124" i="72"/>
  <c r="H125" i="72"/>
  <c r="H126" i="72"/>
  <c r="H127" i="72"/>
  <c r="H128" i="72"/>
  <c r="H129" i="72"/>
  <c r="H130" i="72"/>
  <c r="H131" i="72"/>
  <c r="H132" i="72"/>
  <c r="H133" i="72"/>
  <c r="H134" i="72"/>
  <c r="H101" i="72"/>
  <c r="G102" i="72"/>
  <c r="G103" i="72"/>
  <c r="G104" i="72"/>
  <c r="G105" i="72"/>
  <c r="G106" i="72"/>
  <c r="G107" i="72"/>
  <c r="G108" i="72"/>
  <c r="G109" i="72"/>
  <c r="G110" i="72"/>
  <c r="G111" i="72"/>
  <c r="G112" i="72"/>
  <c r="G113" i="72"/>
  <c r="G114" i="72"/>
  <c r="G115" i="72"/>
  <c r="G116" i="72"/>
  <c r="G117" i="72"/>
  <c r="G118" i="72"/>
  <c r="G119" i="72"/>
  <c r="G120" i="72"/>
  <c r="G121" i="72"/>
  <c r="G122" i="72"/>
  <c r="G123" i="72"/>
  <c r="G124" i="72"/>
  <c r="G125" i="72"/>
  <c r="G126" i="72"/>
  <c r="G127" i="72"/>
  <c r="G128" i="72"/>
  <c r="G129" i="72"/>
  <c r="G130" i="72"/>
  <c r="G131" i="72"/>
  <c r="G132" i="72"/>
  <c r="G133" i="72"/>
  <c r="G134" i="72"/>
  <c r="G101" i="72"/>
  <c r="F102" i="72"/>
  <c r="F103" i="72"/>
  <c r="F104" i="72"/>
  <c r="F105" i="72"/>
  <c r="F106" i="72"/>
  <c r="F107" i="72"/>
  <c r="F108" i="72"/>
  <c r="F109" i="72"/>
  <c r="F110" i="72"/>
  <c r="F111" i="72"/>
  <c r="F112" i="72"/>
  <c r="F113" i="72"/>
  <c r="F114" i="72"/>
  <c r="F115" i="72"/>
  <c r="F116" i="72"/>
  <c r="F117" i="72"/>
  <c r="F118" i="72"/>
  <c r="F119" i="72"/>
  <c r="F120" i="72"/>
  <c r="F121" i="72"/>
  <c r="F122" i="72"/>
  <c r="F123" i="72"/>
  <c r="F124" i="72"/>
  <c r="F125" i="72"/>
  <c r="F126" i="72"/>
  <c r="F127" i="72"/>
  <c r="F128" i="72"/>
  <c r="F129" i="72"/>
  <c r="F130" i="72"/>
  <c r="F131" i="72"/>
  <c r="F132" i="72"/>
  <c r="F133" i="72"/>
  <c r="F134" i="72"/>
  <c r="F101" i="72"/>
  <c r="E102" i="72"/>
  <c r="E103" i="72"/>
  <c r="E104" i="72"/>
  <c r="E105" i="72"/>
  <c r="E106" i="72"/>
  <c r="E107" i="72"/>
  <c r="E108" i="72"/>
  <c r="E109" i="72"/>
  <c r="E110" i="72"/>
  <c r="E111" i="72"/>
  <c r="E112" i="72"/>
  <c r="E113" i="72"/>
  <c r="E114" i="72"/>
  <c r="E115" i="72"/>
  <c r="E116" i="72"/>
  <c r="E117" i="72"/>
  <c r="E118" i="72"/>
  <c r="E119" i="72"/>
  <c r="E120" i="72"/>
  <c r="E121" i="72"/>
  <c r="E122" i="72"/>
  <c r="E123" i="72"/>
  <c r="E124" i="72"/>
  <c r="E125" i="72"/>
  <c r="E126" i="72"/>
  <c r="E127" i="72"/>
  <c r="E128" i="72"/>
  <c r="E129" i="72"/>
  <c r="E130" i="72"/>
  <c r="E131" i="72"/>
  <c r="E132" i="72"/>
  <c r="E133" i="72"/>
  <c r="E134" i="72"/>
  <c r="E101" i="72"/>
  <c r="I89" i="72"/>
  <c r="I90" i="72"/>
  <c r="I91" i="72"/>
  <c r="I92" i="72"/>
  <c r="I93" i="72"/>
  <c r="I94" i="72"/>
  <c r="I95" i="72"/>
  <c r="I96" i="72"/>
  <c r="I97" i="72"/>
  <c r="I98" i="72"/>
  <c r="I99" i="72"/>
  <c r="I88" i="72"/>
  <c r="H89" i="72"/>
  <c r="H90" i="72"/>
  <c r="H91" i="72"/>
  <c r="H92" i="72"/>
  <c r="H93" i="72"/>
  <c r="H94" i="72"/>
  <c r="H95" i="72"/>
  <c r="H96" i="72"/>
  <c r="H97" i="72"/>
  <c r="H98" i="72"/>
  <c r="H99" i="72"/>
  <c r="H88" i="72"/>
  <c r="G89" i="72"/>
  <c r="G90" i="72"/>
  <c r="G91" i="72"/>
  <c r="G92" i="72"/>
  <c r="G93" i="72"/>
  <c r="G94" i="72"/>
  <c r="G95" i="72"/>
  <c r="G96" i="72"/>
  <c r="G97" i="72"/>
  <c r="G98" i="72"/>
  <c r="G99" i="72"/>
  <c r="G88" i="72"/>
  <c r="F89" i="72"/>
  <c r="F90" i="72"/>
  <c r="F91" i="72"/>
  <c r="F92" i="72"/>
  <c r="F93" i="72"/>
  <c r="F94" i="72"/>
  <c r="F95" i="72"/>
  <c r="F96" i="72"/>
  <c r="F97" i="72"/>
  <c r="F98" i="72"/>
  <c r="F99" i="72"/>
  <c r="F88" i="72"/>
  <c r="E89" i="72"/>
  <c r="E90" i="72"/>
  <c r="E91" i="72"/>
  <c r="E92" i="72"/>
  <c r="E93" i="72"/>
  <c r="E94" i="72"/>
  <c r="E95" i="72"/>
  <c r="E96" i="72"/>
  <c r="E97" i="72"/>
  <c r="E98" i="72"/>
  <c r="E99" i="72"/>
  <c r="E88" i="72"/>
  <c r="I83" i="72"/>
  <c r="I84" i="72"/>
  <c r="I85" i="72"/>
  <c r="I86" i="72"/>
  <c r="I82" i="72"/>
  <c r="H83" i="72"/>
  <c r="H84" i="72"/>
  <c r="H85" i="72"/>
  <c r="H86" i="72"/>
  <c r="H82" i="72"/>
  <c r="G83" i="72"/>
  <c r="G84" i="72"/>
  <c r="G85" i="72"/>
  <c r="G86" i="72"/>
  <c r="G82" i="72"/>
  <c r="F83" i="72"/>
  <c r="F84" i="72"/>
  <c r="F85" i="72"/>
  <c r="F86" i="72"/>
  <c r="F82" i="72"/>
  <c r="E83" i="72"/>
  <c r="E84" i="72"/>
  <c r="E85" i="72"/>
  <c r="E86" i="72"/>
  <c r="E82" i="72"/>
  <c r="I68" i="72"/>
  <c r="I69" i="72"/>
  <c r="I70" i="72"/>
  <c r="I71" i="72"/>
  <c r="I72" i="72"/>
  <c r="I73" i="72"/>
  <c r="I74" i="72"/>
  <c r="I75" i="72"/>
  <c r="I76" i="72"/>
  <c r="I77" i="72"/>
  <c r="I78" i="72"/>
  <c r="I79" i="72"/>
  <c r="I80" i="72"/>
  <c r="I67" i="72"/>
  <c r="H68" i="72"/>
  <c r="H69" i="72"/>
  <c r="H70" i="72"/>
  <c r="H71" i="72"/>
  <c r="H72" i="72"/>
  <c r="H73" i="72"/>
  <c r="H74" i="72"/>
  <c r="H75" i="72"/>
  <c r="H76" i="72"/>
  <c r="H77" i="72"/>
  <c r="H78" i="72"/>
  <c r="H79" i="72"/>
  <c r="H80" i="72"/>
  <c r="H67" i="72"/>
  <c r="G68" i="72"/>
  <c r="G69" i="72"/>
  <c r="G70" i="72"/>
  <c r="G71" i="72"/>
  <c r="G72" i="72"/>
  <c r="G73" i="72"/>
  <c r="G74" i="72"/>
  <c r="G75" i="72"/>
  <c r="G76" i="72"/>
  <c r="G77" i="72"/>
  <c r="G78" i="72"/>
  <c r="G79" i="72"/>
  <c r="G80" i="72"/>
  <c r="G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67" i="72"/>
  <c r="E68" i="72"/>
  <c r="E69" i="72"/>
  <c r="E70" i="72"/>
  <c r="E71" i="72"/>
  <c r="E72" i="72"/>
  <c r="E73" i="72"/>
  <c r="E74" i="72"/>
  <c r="E75" i="72"/>
  <c r="E76" i="72"/>
  <c r="E77" i="72"/>
  <c r="E78" i="72"/>
  <c r="E79" i="72"/>
  <c r="E80" i="72"/>
  <c r="E67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57" i="72"/>
  <c r="I58" i="72"/>
  <c r="I59" i="72"/>
  <c r="I60" i="72"/>
  <c r="I61" i="72"/>
  <c r="I62" i="72"/>
  <c r="I63" i="72"/>
  <c r="I64" i="72"/>
  <c r="I40" i="72"/>
  <c r="H41" i="72"/>
  <c r="H42" i="72"/>
  <c r="H43" i="72"/>
  <c r="H44" i="72"/>
  <c r="H45" i="72"/>
  <c r="H46" i="72"/>
  <c r="H47" i="72"/>
  <c r="H48" i="72"/>
  <c r="H49" i="72"/>
  <c r="H50" i="72"/>
  <c r="H51" i="72"/>
  <c r="H52" i="72"/>
  <c r="H53" i="72"/>
  <c r="H54" i="72"/>
  <c r="H55" i="72"/>
  <c r="H56" i="72"/>
  <c r="H57" i="72"/>
  <c r="H58" i="72"/>
  <c r="H59" i="72"/>
  <c r="H60" i="72"/>
  <c r="H61" i="72"/>
  <c r="H62" i="72"/>
  <c r="H63" i="72"/>
  <c r="H64" i="72"/>
  <c r="H40" i="72"/>
  <c r="G41" i="72"/>
  <c r="G42" i="72"/>
  <c r="G43" i="72"/>
  <c r="G44" i="72"/>
  <c r="G45" i="72"/>
  <c r="G46" i="72"/>
  <c r="G47" i="72"/>
  <c r="G48" i="72"/>
  <c r="G49" i="72"/>
  <c r="G50" i="72"/>
  <c r="G51" i="72"/>
  <c r="G52" i="72"/>
  <c r="G53" i="72"/>
  <c r="G54" i="72"/>
  <c r="G55" i="72"/>
  <c r="G56" i="72"/>
  <c r="G57" i="72"/>
  <c r="G58" i="72"/>
  <c r="G59" i="72"/>
  <c r="G60" i="72"/>
  <c r="G61" i="72"/>
  <c r="G62" i="72"/>
  <c r="G63" i="72"/>
  <c r="G64" i="72"/>
  <c r="G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40" i="72"/>
  <c r="E41" i="72"/>
  <c r="E42" i="72"/>
  <c r="E43" i="72"/>
  <c r="E44" i="72"/>
  <c r="E45" i="72"/>
  <c r="E46" i="72"/>
  <c r="E47" i="72"/>
  <c r="E48" i="72"/>
  <c r="E49" i="72"/>
  <c r="E50" i="72"/>
  <c r="E51" i="72"/>
  <c r="E52" i="72"/>
  <c r="E53" i="72"/>
  <c r="E54" i="72"/>
  <c r="E55" i="72"/>
  <c r="E56" i="72"/>
  <c r="E57" i="72"/>
  <c r="E58" i="72"/>
  <c r="E59" i="72"/>
  <c r="E60" i="72"/>
  <c r="E61" i="72"/>
  <c r="E62" i="72"/>
  <c r="E63" i="72"/>
  <c r="E64" i="72"/>
  <c r="E40" i="72"/>
  <c r="I23" i="72"/>
  <c r="I24" i="72"/>
  <c r="I25" i="72"/>
  <c r="I26" i="72"/>
  <c r="I27" i="72"/>
  <c r="I28" i="72"/>
  <c r="I29" i="72"/>
  <c r="I30" i="72"/>
  <c r="I31" i="72"/>
  <c r="I32" i="72"/>
  <c r="I33" i="72"/>
  <c r="I34" i="72"/>
  <c r="I35" i="72"/>
  <c r="I36" i="72"/>
  <c r="I37" i="72"/>
  <c r="I38" i="72"/>
  <c r="I22" i="72"/>
  <c r="H23" i="72"/>
  <c r="H24" i="72"/>
  <c r="H25" i="72"/>
  <c r="H26" i="72"/>
  <c r="H27" i="72"/>
  <c r="H28" i="72"/>
  <c r="H29" i="72"/>
  <c r="H30" i="72"/>
  <c r="H31" i="72"/>
  <c r="H32" i="72"/>
  <c r="H33" i="72"/>
  <c r="H34" i="72"/>
  <c r="H35" i="72"/>
  <c r="H36" i="72"/>
  <c r="H37" i="72"/>
  <c r="H38" i="72"/>
  <c r="H22" i="72"/>
  <c r="G23" i="72"/>
  <c r="G24" i="72"/>
  <c r="G25" i="72"/>
  <c r="G26" i="72"/>
  <c r="G27" i="72"/>
  <c r="G28" i="72"/>
  <c r="G29" i="72"/>
  <c r="G30" i="72"/>
  <c r="G31" i="72"/>
  <c r="G32" i="72"/>
  <c r="G33" i="72"/>
  <c r="G34" i="72"/>
  <c r="G35" i="72"/>
  <c r="G36" i="72"/>
  <c r="G37" i="72"/>
  <c r="G38" i="72"/>
  <c r="G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22" i="72"/>
  <c r="E23" i="72"/>
  <c r="E24" i="72"/>
  <c r="E25" i="72"/>
  <c r="E26" i="72"/>
  <c r="E27" i="72"/>
  <c r="E28" i="72"/>
  <c r="E29" i="72"/>
  <c r="E30" i="72"/>
  <c r="E31" i="72"/>
  <c r="E32" i="72"/>
  <c r="E33" i="72"/>
  <c r="E34" i="72"/>
  <c r="E35" i="72"/>
  <c r="E36" i="72"/>
  <c r="E37" i="72"/>
  <c r="E38" i="72"/>
  <c r="E22" i="72"/>
  <c r="I32" i="29"/>
  <c r="I29" i="29"/>
  <c r="I51" i="28"/>
  <c r="I32" i="28"/>
  <c r="I31" i="28"/>
  <c r="I30" i="28"/>
  <c r="I29" i="28"/>
  <c r="I28" i="28"/>
  <c r="I27" i="28"/>
  <c r="I26" i="28"/>
  <c r="I25" i="28"/>
  <c r="I24" i="28"/>
  <c r="I22" i="28"/>
  <c r="I21" i="28"/>
  <c r="H65" i="73" l="1"/>
  <c r="G65" i="73"/>
  <c r="F65" i="73"/>
  <c r="E65" i="73"/>
  <c r="H20" i="73"/>
  <c r="F20" i="73"/>
  <c r="G20" i="73"/>
  <c r="E20" i="73"/>
  <c r="H264" i="73"/>
  <c r="G264" i="73"/>
  <c r="F264" i="73"/>
  <c r="E264" i="73"/>
  <c r="E263" i="73"/>
  <c r="E316" i="73"/>
  <c r="F267" i="73"/>
  <c r="F210" i="73"/>
  <c r="G210" i="73" s="1"/>
  <c r="G269" i="73"/>
  <c r="G270" i="73"/>
  <c r="G271" i="73"/>
  <c r="G272" i="73"/>
  <c r="G273" i="73"/>
  <c r="G274" i="73"/>
  <c r="G275" i="73"/>
  <c r="G276" i="73"/>
  <c r="G277" i="73"/>
  <c r="G278" i="73"/>
  <c r="G279" i="73"/>
  <c r="G280" i="73"/>
  <c r="G281" i="73"/>
  <c r="G282" i="73"/>
  <c r="G283" i="73"/>
  <c r="G284" i="73"/>
  <c r="G285" i="73"/>
  <c r="G286" i="73"/>
  <c r="G287" i="73"/>
  <c r="G288" i="73"/>
  <c r="G289" i="73"/>
  <c r="G290" i="73"/>
  <c r="G291" i="73"/>
  <c r="G292" i="73"/>
  <c r="G293" i="73"/>
  <c r="G294" i="73"/>
  <c r="G295" i="73"/>
  <c r="G268" i="73"/>
  <c r="G182" i="73"/>
  <c r="G183" i="73"/>
  <c r="G184" i="73"/>
  <c r="G185" i="73"/>
  <c r="G186" i="73"/>
  <c r="G187" i="73"/>
  <c r="G188" i="73"/>
  <c r="G189" i="73"/>
  <c r="G190" i="73"/>
  <c r="G191" i="73"/>
  <c r="G192" i="73"/>
  <c r="G193" i="73"/>
  <c r="G194" i="73"/>
  <c r="G195" i="73"/>
  <c r="G196" i="73"/>
  <c r="G197" i="73"/>
  <c r="G198" i="73"/>
  <c r="G199" i="73"/>
  <c r="G200" i="73"/>
  <c r="G201" i="73"/>
  <c r="G202" i="73"/>
  <c r="G203" i="73"/>
  <c r="G204" i="73"/>
  <c r="G205" i="73"/>
  <c r="G206" i="73"/>
  <c r="G207" i="73"/>
  <c r="G208" i="73"/>
  <c r="G209" i="73"/>
  <c r="G211" i="73"/>
  <c r="G212" i="73"/>
  <c r="G213" i="73"/>
  <c r="G214" i="73"/>
  <c r="G215" i="73"/>
  <c r="G216" i="73"/>
  <c r="G217" i="73"/>
  <c r="G218" i="73"/>
  <c r="G219" i="73"/>
  <c r="G220" i="73"/>
  <c r="G221" i="73"/>
  <c r="G222" i="73"/>
  <c r="G223" i="73"/>
  <c r="G224" i="73"/>
  <c r="G225" i="73"/>
  <c r="G226" i="73"/>
  <c r="G227" i="73"/>
  <c r="G228" i="73"/>
  <c r="G229" i="73"/>
  <c r="G230" i="73"/>
  <c r="G231" i="73"/>
  <c r="G232" i="73"/>
  <c r="G233" i="73"/>
  <c r="G234" i="73"/>
  <c r="G235" i="73"/>
  <c r="G236" i="73"/>
  <c r="G237" i="73"/>
  <c r="G238" i="73"/>
  <c r="G239" i="73"/>
  <c r="G240" i="73"/>
  <c r="G241" i="73"/>
  <c r="G242" i="73"/>
  <c r="G243" i="73"/>
  <c r="G244" i="73"/>
  <c r="G245" i="73"/>
  <c r="G246" i="73"/>
  <c r="G247" i="73"/>
  <c r="G248" i="73"/>
  <c r="G181" i="73"/>
  <c r="G172" i="73"/>
  <c r="G173" i="73"/>
  <c r="G174" i="73"/>
  <c r="G175" i="73"/>
  <c r="G176" i="73"/>
  <c r="G177" i="73"/>
  <c r="G178" i="73"/>
  <c r="G179" i="73"/>
  <c r="G171" i="73"/>
  <c r="G158" i="73"/>
  <c r="G159" i="73"/>
  <c r="G160" i="73"/>
  <c r="G161" i="73"/>
  <c r="G162" i="73"/>
  <c r="G163" i="73"/>
  <c r="G164" i="73"/>
  <c r="G165" i="73"/>
  <c r="G166" i="73"/>
  <c r="G167" i="73"/>
  <c r="G168" i="73"/>
  <c r="G169" i="73"/>
  <c r="G157" i="73"/>
  <c r="G147" i="73"/>
  <c r="G148" i="73"/>
  <c r="G149" i="73"/>
  <c r="G150" i="73"/>
  <c r="G151" i="73"/>
  <c r="G152" i="73"/>
  <c r="G153" i="73"/>
  <c r="G154" i="73"/>
  <c r="G155" i="73"/>
  <c r="G146" i="73"/>
  <c r="G137" i="73"/>
  <c r="G138" i="73"/>
  <c r="G139" i="73"/>
  <c r="G140" i="73"/>
  <c r="G141" i="73"/>
  <c r="G142" i="73"/>
  <c r="G143" i="73"/>
  <c r="G144" i="73"/>
  <c r="G136" i="73"/>
  <c r="G102" i="73"/>
  <c r="G103" i="73"/>
  <c r="G104" i="73"/>
  <c r="G105" i="73"/>
  <c r="G106" i="73"/>
  <c r="G107" i="73"/>
  <c r="G108" i="73"/>
  <c r="G109" i="73"/>
  <c r="G110" i="73"/>
  <c r="G111" i="73"/>
  <c r="G112" i="73"/>
  <c r="G113" i="73"/>
  <c r="G114" i="73"/>
  <c r="G115" i="73"/>
  <c r="G116" i="73"/>
  <c r="G117" i="73"/>
  <c r="G118" i="73"/>
  <c r="G119" i="73"/>
  <c r="G120" i="73"/>
  <c r="G121" i="73"/>
  <c r="G122" i="73"/>
  <c r="G123" i="73"/>
  <c r="G124" i="73"/>
  <c r="G125" i="73"/>
  <c r="G126" i="73"/>
  <c r="G127" i="73"/>
  <c r="G128" i="73"/>
  <c r="G129" i="73"/>
  <c r="G130" i="73"/>
  <c r="G131" i="73"/>
  <c r="G132" i="73"/>
  <c r="G133" i="73"/>
  <c r="G134" i="73"/>
  <c r="G101" i="73"/>
  <c r="G89" i="73"/>
  <c r="G90" i="73"/>
  <c r="G91" i="73"/>
  <c r="G92" i="73"/>
  <c r="G93" i="73"/>
  <c r="G94" i="73"/>
  <c r="G95" i="73"/>
  <c r="G96" i="73"/>
  <c r="G97" i="73"/>
  <c r="G98" i="73"/>
  <c r="G99" i="73"/>
  <c r="G88" i="73"/>
  <c r="G83" i="73"/>
  <c r="G84" i="73"/>
  <c r="G85" i="73"/>
  <c r="G86" i="73"/>
  <c r="G82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67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40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22" i="73"/>
  <c r="K315" i="74" l="1"/>
  <c r="G315" i="74"/>
  <c r="J315" i="74" s="1"/>
  <c r="K314" i="74"/>
  <c r="J314" i="74"/>
  <c r="G314" i="74"/>
  <c r="K313" i="74"/>
  <c r="G313" i="74"/>
  <c r="J313" i="74" s="1"/>
  <c r="K312" i="74"/>
  <c r="J312" i="74"/>
  <c r="G312" i="74"/>
  <c r="I311" i="74"/>
  <c r="K311" i="74" s="1"/>
  <c r="H311" i="74"/>
  <c r="F311" i="74"/>
  <c r="E311" i="74"/>
  <c r="G311" i="74" s="1"/>
  <c r="J311" i="74" s="1"/>
  <c r="K310" i="74"/>
  <c r="J310" i="74"/>
  <c r="G310" i="74"/>
  <c r="K309" i="74"/>
  <c r="G309" i="74"/>
  <c r="J309" i="74" s="1"/>
  <c r="K308" i="74"/>
  <c r="J308" i="74"/>
  <c r="G308" i="74"/>
  <c r="K307" i="74"/>
  <c r="G307" i="74"/>
  <c r="J307" i="74" s="1"/>
  <c r="K306" i="74"/>
  <c r="J306" i="74"/>
  <c r="G306" i="74"/>
  <c r="K305" i="74"/>
  <c r="G305" i="74"/>
  <c r="J305" i="74" s="1"/>
  <c r="K304" i="74"/>
  <c r="J304" i="74"/>
  <c r="G304" i="74"/>
  <c r="I303" i="74"/>
  <c r="K303" i="74" s="1"/>
  <c r="H303" i="74"/>
  <c r="F303" i="74"/>
  <c r="E303" i="74"/>
  <c r="G303" i="74" s="1"/>
  <c r="J303" i="74" s="1"/>
  <c r="K302" i="74"/>
  <c r="J302" i="74"/>
  <c r="G302" i="74"/>
  <c r="K301" i="74"/>
  <c r="G301" i="74"/>
  <c r="J301" i="74" s="1"/>
  <c r="K300" i="74"/>
  <c r="J300" i="74"/>
  <c r="G300" i="74"/>
  <c r="I299" i="74"/>
  <c r="K299" i="74" s="1"/>
  <c r="H299" i="74"/>
  <c r="F299" i="74"/>
  <c r="E299" i="74"/>
  <c r="G299" i="74" s="1"/>
  <c r="J299" i="74" s="1"/>
  <c r="K298" i="74"/>
  <c r="J298" i="74"/>
  <c r="G298" i="74"/>
  <c r="K297" i="74"/>
  <c r="G297" i="74"/>
  <c r="J297" i="74" s="1"/>
  <c r="K296" i="74"/>
  <c r="J296" i="74"/>
  <c r="G296" i="74"/>
  <c r="K295" i="74"/>
  <c r="J295" i="74"/>
  <c r="K294" i="74"/>
  <c r="J294" i="74"/>
  <c r="K293" i="74"/>
  <c r="J293" i="74"/>
  <c r="K292" i="74"/>
  <c r="J292" i="74"/>
  <c r="K291" i="74"/>
  <c r="J291" i="74"/>
  <c r="K290" i="74"/>
  <c r="J290" i="74"/>
  <c r="K289" i="74"/>
  <c r="J289" i="74"/>
  <c r="K288" i="74"/>
  <c r="J288" i="74"/>
  <c r="K287" i="74"/>
  <c r="J287" i="74"/>
  <c r="K286" i="74"/>
  <c r="J286" i="74"/>
  <c r="K285" i="74"/>
  <c r="J285" i="74"/>
  <c r="K284" i="74"/>
  <c r="J284" i="74"/>
  <c r="K283" i="74"/>
  <c r="J283" i="74"/>
  <c r="K282" i="74"/>
  <c r="J282" i="74"/>
  <c r="K281" i="74"/>
  <c r="J281" i="74"/>
  <c r="K280" i="74"/>
  <c r="J280" i="74"/>
  <c r="K279" i="74"/>
  <c r="J279" i="74"/>
  <c r="K278" i="74"/>
  <c r="J278" i="74"/>
  <c r="K277" i="74"/>
  <c r="J277" i="74"/>
  <c r="K276" i="74"/>
  <c r="J276" i="74"/>
  <c r="K275" i="74"/>
  <c r="J275" i="74"/>
  <c r="K274" i="74"/>
  <c r="J274" i="74"/>
  <c r="K273" i="74"/>
  <c r="J273" i="74"/>
  <c r="K272" i="74"/>
  <c r="J272" i="74"/>
  <c r="K271" i="74"/>
  <c r="J271" i="74"/>
  <c r="K270" i="74"/>
  <c r="J270" i="74"/>
  <c r="K269" i="74"/>
  <c r="J269" i="74"/>
  <c r="K268" i="74"/>
  <c r="J268" i="74"/>
  <c r="I267" i="74"/>
  <c r="K267" i="74" s="1"/>
  <c r="H267" i="74"/>
  <c r="E267" i="74"/>
  <c r="E264" i="74" s="1"/>
  <c r="E263" i="74" s="1"/>
  <c r="G263" i="74" s="1"/>
  <c r="K266" i="74"/>
  <c r="G266" i="74"/>
  <c r="J266" i="74" s="1"/>
  <c r="K265" i="74"/>
  <c r="J265" i="74"/>
  <c r="G265" i="74"/>
  <c r="I264" i="74"/>
  <c r="I263" i="74" s="1"/>
  <c r="H264" i="74"/>
  <c r="F264" i="74"/>
  <c r="H263" i="74"/>
  <c r="K263" i="74" s="1"/>
  <c r="F263" i="74"/>
  <c r="K262" i="74"/>
  <c r="G262" i="74"/>
  <c r="J262" i="74" s="1"/>
  <c r="K261" i="74"/>
  <c r="J261" i="74"/>
  <c r="G261" i="74"/>
  <c r="K260" i="74"/>
  <c r="G260" i="74"/>
  <c r="J260" i="74" s="1"/>
  <c r="I259" i="74"/>
  <c r="H259" i="74"/>
  <c r="K259" i="74" s="1"/>
  <c r="F259" i="74"/>
  <c r="E259" i="74"/>
  <c r="G259" i="74" s="1"/>
  <c r="K257" i="74"/>
  <c r="G257" i="74"/>
  <c r="J257" i="74" s="1"/>
  <c r="K256" i="74"/>
  <c r="J256" i="74"/>
  <c r="G256" i="74"/>
  <c r="K255" i="74"/>
  <c r="G255" i="74"/>
  <c r="J255" i="74" s="1"/>
  <c r="K254" i="74"/>
  <c r="J254" i="74"/>
  <c r="G254" i="74"/>
  <c r="K253" i="74"/>
  <c r="G253" i="74"/>
  <c r="J253" i="74" s="1"/>
  <c r="K252" i="74"/>
  <c r="J252" i="74"/>
  <c r="G252" i="74"/>
  <c r="K251" i="74"/>
  <c r="G251" i="74"/>
  <c r="J251" i="74" s="1"/>
  <c r="K250" i="74"/>
  <c r="J250" i="74"/>
  <c r="G250" i="74"/>
  <c r="K249" i="74"/>
  <c r="I249" i="74"/>
  <c r="H249" i="74"/>
  <c r="J249" i="74" s="1"/>
  <c r="G249" i="74"/>
  <c r="F249" i="74"/>
  <c r="E249" i="74"/>
  <c r="K248" i="74"/>
  <c r="J248" i="74"/>
  <c r="K247" i="74"/>
  <c r="J247" i="74"/>
  <c r="K246" i="74"/>
  <c r="J246" i="74"/>
  <c r="K245" i="74"/>
  <c r="J245" i="74"/>
  <c r="K244" i="74"/>
  <c r="J244" i="74"/>
  <c r="K243" i="74"/>
  <c r="J243" i="74"/>
  <c r="K242" i="74"/>
  <c r="J242" i="74"/>
  <c r="K241" i="74"/>
  <c r="J241" i="74"/>
  <c r="K240" i="74"/>
  <c r="J240" i="74"/>
  <c r="K239" i="74"/>
  <c r="J239" i="74"/>
  <c r="K238" i="74"/>
  <c r="J238" i="74"/>
  <c r="K237" i="74"/>
  <c r="J237" i="74"/>
  <c r="K236" i="74"/>
  <c r="J236" i="74"/>
  <c r="K235" i="74"/>
  <c r="J235" i="74"/>
  <c r="K234" i="74"/>
  <c r="J234" i="74"/>
  <c r="K233" i="74"/>
  <c r="J233" i="74"/>
  <c r="K232" i="74"/>
  <c r="J232" i="74"/>
  <c r="K231" i="74"/>
  <c r="J231" i="74"/>
  <c r="K230" i="74"/>
  <c r="J230" i="74"/>
  <c r="K229" i="74"/>
  <c r="J229" i="74"/>
  <c r="K228" i="74"/>
  <c r="J228" i="74"/>
  <c r="K227" i="74"/>
  <c r="J227" i="74"/>
  <c r="K226" i="74"/>
  <c r="J226" i="74"/>
  <c r="K225" i="74"/>
  <c r="J225" i="74"/>
  <c r="K224" i="74"/>
  <c r="J224" i="74"/>
  <c r="K223" i="74"/>
  <c r="J223" i="74"/>
  <c r="K222" i="74"/>
  <c r="J222" i="74"/>
  <c r="K221" i="74"/>
  <c r="J221" i="74"/>
  <c r="K220" i="74"/>
  <c r="J220" i="74"/>
  <c r="K219" i="74"/>
  <c r="J219" i="74"/>
  <c r="K218" i="74"/>
  <c r="J218" i="74"/>
  <c r="K217" i="74"/>
  <c r="J217" i="74"/>
  <c r="K216" i="74"/>
  <c r="J216" i="74"/>
  <c r="K215" i="74"/>
  <c r="J215" i="74"/>
  <c r="K214" i="74"/>
  <c r="J214" i="74"/>
  <c r="K213" i="74"/>
  <c r="J213" i="74"/>
  <c r="K212" i="74"/>
  <c r="J212" i="74"/>
  <c r="K211" i="74"/>
  <c r="J211" i="74"/>
  <c r="K210" i="74"/>
  <c r="J210" i="74"/>
  <c r="K209" i="74"/>
  <c r="J209" i="74"/>
  <c r="K208" i="74"/>
  <c r="J208" i="74"/>
  <c r="K207" i="74"/>
  <c r="J207" i="74"/>
  <c r="K206" i="74"/>
  <c r="J206" i="74"/>
  <c r="K205" i="74"/>
  <c r="J205" i="74"/>
  <c r="K204" i="74"/>
  <c r="J204" i="74"/>
  <c r="K203" i="74"/>
  <c r="J203" i="74"/>
  <c r="K202" i="74"/>
  <c r="J202" i="74"/>
  <c r="K201" i="74"/>
  <c r="J201" i="74"/>
  <c r="K200" i="74"/>
  <c r="J200" i="74"/>
  <c r="K199" i="74"/>
  <c r="J199" i="74"/>
  <c r="K198" i="74"/>
  <c r="J198" i="74"/>
  <c r="K197" i="74"/>
  <c r="J197" i="74"/>
  <c r="K196" i="74"/>
  <c r="J196" i="74"/>
  <c r="K195" i="74"/>
  <c r="J195" i="74"/>
  <c r="K194" i="74"/>
  <c r="J194" i="74"/>
  <c r="K193" i="74"/>
  <c r="J193" i="74"/>
  <c r="K192" i="74"/>
  <c r="J192" i="74"/>
  <c r="K191" i="74"/>
  <c r="J191" i="74"/>
  <c r="K190" i="74"/>
  <c r="J190" i="74"/>
  <c r="K189" i="74"/>
  <c r="J189" i="74"/>
  <c r="K188" i="74"/>
  <c r="J188" i="74"/>
  <c r="K187" i="74"/>
  <c r="J187" i="74"/>
  <c r="K186" i="74"/>
  <c r="J186" i="74"/>
  <c r="K185" i="74"/>
  <c r="J185" i="74"/>
  <c r="K184" i="74"/>
  <c r="J184" i="74"/>
  <c r="K183" i="74"/>
  <c r="J183" i="74"/>
  <c r="K182" i="74"/>
  <c r="J182" i="74"/>
  <c r="K181" i="74"/>
  <c r="J181" i="74"/>
  <c r="I180" i="74"/>
  <c r="H180" i="74"/>
  <c r="G180" i="74"/>
  <c r="F180" i="74"/>
  <c r="E180" i="74"/>
  <c r="K179" i="74"/>
  <c r="J179" i="74"/>
  <c r="K178" i="74"/>
  <c r="J178" i="74"/>
  <c r="K177" i="74"/>
  <c r="J177" i="74"/>
  <c r="K176" i="74"/>
  <c r="J176" i="74"/>
  <c r="K175" i="74"/>
  <c r="J175" i="74"/>
  <c r="K174" i="74"/>
  <c r="J174" i="74"/>
  <c r="K173" i="74"/>
  <c r="J173" i="74"/>
  <c r="K172" i="74"/>
  <c r="J172" i="74"/>
  <c r="K171" i="74"/>
  <c r="J171" i="74"/>
  <c r="I170" i="74"/>
  <c r="H170" i="74"/>
  <c r="J170" i="74" s="1"/>
  <c r="G170" i="74"/>
  <c r="F170" i="74"/>
  <c r="E170" i="74"/>
  <c r="K169" i="74"/>
  <c r="J169" i="74"/>
  <c r="K168" i="74"/>
  <c r="J168" i="74"/>
  <c r="K167" i="74"/>
  <c r="J167" i="74"/>
  <c r="K166" i="74"/>
  <c r="J166" i="74"/>
  <c r="K165" i="74"/>
  <c r="J165" i="74"/>
  <c r="K164" i="74"/>
  <c r="J164" i="74"/>
  <c r="K163" i="74"/>
  <c r="J163" i="74"/>
  <c r="K162" i="74"/>
  <c r="J162" i="74"/>
  <c r="K161" i="74"/>
  <c r="J161" i="74"/>
  <c r="K160" i="74"/>
  <c r="J160" i="74"/>
  <c r="K159" i="74"/>
  <c r="J159" i="74"/>
  <c r="K158" i="74"/>
  <c r="J158" i="74"/>
  <c r="K157" i="74"/>
  <c r="J157" i="74"/>
  <c r="I156" i="74"/>
  <c r="H156" i="74"/>
  <c r="G156" i="74"/>
  <c r="F156" i="74"/>
  <c r="E156" i="74"/>
  <c r="K155" i="74"/>
  <c r="J155" i="74"/>
  <c r="K154" i="74"/>
  <c r="J154" i="74"/>
  <c r="K153" i="74"/>
  <c r="J153" i="74"/>
  <c r="K152" i="74"/>
  <c r="J152" i="74"/>
  <c r="K151" i="74"/>
  <c r="J151" i="74"/>
  <c r="K150" i="74"/>
  <c r="J150" i="74"/>
  <c r="K149" i="74"/>
  <c r="J149" i="74"/>
  <c r="K148" i="74"/>
  <c r="J148" i="74"/>
  <c r="K147" i="74"/>
  <c r="J147" i="74"/>
  <c r="K146" i="74"/>
  <c r="J146" i="74"/>
  <c r="I145" i="74"/>
  <c r="H145" i="74"/>
  <c r="J145" i="74" s="1"/>
  <c r="G145" i="74"/>
  <c r="F145" i="74"/>
  <c r="E145" i="74"/>
  <c r="K144" i="74"/>
  <c r="J144" i="74"/>
  <c r="K143" i="74"/>
  <c r="J143" i="74"/>
  <c r="K142" i="74"/>
  <c r="J142" i="74"/>
  <c r="K141" i="74"/>
  <c r="J141" i="74"/>
  <c r="K140" i="74"/>
  <c r="J140" i="74"/>
  <c r="K139" i="74"/>
  <c r="J139" i="74"/>
  <c r="K138" i="74"/>
  <c r="J138" i="74"/>
  <c r="K137" i="74"/>
  <c r="J137" i="74"/>
  <c r="K136" i="74"/>
  <c r="J136" i="74"/>
  <c r="I135" i="74"/>
  <c r="H135" i="74"/>
  <c r="K135" i="74" s="1"/>
  <c r="G135" i="74"/>
  <c r="F135" i="74"/>
  <c r="E135" i="74"/>
  <c r="K134" i="74"/>
  <c r="J134" i="74"/>
  <c r="K133" i="74"/>
  <c r="J133" i="74"/>
  <c r="K132" i="74"/>
  <c r="J132" i="74"/>
  <c r="K131" i="74"/>
  <c r="J131" i="74"/>
  <c r="K130" i="74"/>
  <c r="J130" i="74"/>
  <c r="K129" i="74"/>
  <c r="J129" i="74"/>
  <c r="K128" i="74"/>
  <c r="J128" i="74"/>
  <c r="K127" i="74"/>
  <c r="J127" i="74"/>
  <c r="K126" i="74"/>
  <c r="J126" i="74"/>
  <c r="K125" i="74"/>
  <c r="J125" i="74"/>
  <c r="K124" i="74"/>
  <c r="J124" i="74"/>
  <c r="K123" i="74"/>
  <c r="J123" i="74"/>
  <c r="K122" i="74"/>
  <c r="J122" i="74"/>
  <c r="K121" i="74"/>
  <c r="J121" i="74"/>
  <c r="K120" i="74"/>
  <c r="J120" i="74"/>
  <c r="K119" i="74"/>
  <c r="J119" i="74"/>
  <c r="K118" i="74"/>
  <c r="J118" i="74"/>
  <c r="K117" i="74"/>
  <c r="J117" i="74"/>
  <c r="K116" i="74"/>
  <c r="J116" i="74"/>
  <c r="K115" i="74"/>
  <c r="J115" i="74"/>
  <c r="K114" i="74"/>
  <c r="J114" i="74"/>
  <c r="K113" i="74"/>
  <c r="J113" i="74"/>
  <c r="K112" i="74"/>
  <c r="J112" i="74"/>
  <c r="K111" i="74"/>
  <c r="J111" i="74"/>
  <c r="K110" i="74"/>
  <c r="J110" i="74"/>
  <c r="K109" i="74"/>
  <c r="J109" i="74"/>
  <c r="K108" i="74"/>
  <c r="J108" i="74"/>
  <c r="K107" i="74"/>
  <c r="J107" i="74"/>
  <c r="K106" i="74"/>
  <c r="J106" i="74"/>
  <c r="K105" i="74"/>
  <c r="J105" i="74"/>
  <c r="K104" i="74"/>
  <c r="J104" i="74"/>
  <c r="K103" i="74"/>
  <c r="J103" i="74"/>
  <c r="K102" i="74"/>
  <c r="J102" i="74"/>
  <c r="K101" i="74"/>
  <c r="J101" i="74"/>
  <c r="I100" i="74"/>
  <c r="K100" i="74" s="1"/>
  <c r="H100" i="74"/>
  <c r="G100" i="74"/>
  <c r="F100" i="74"/>
  <c r="E100" i="74"/>
  <c r="K99" i="74"/>
  <c r="J99" i="74"/>
  <c r="K98" i="74"/>
  <c r="J98" i="74"/>
  <c r="K97" i="74"/>
  <c r="J97" i="74"/>
  <c r="K96" i="74"/>
  <c r="J96" i="74"/>
  <c r="K95" i="74"/>
  <c r="J95" i="74"/>
  <c r="K94" i="74"/>
  <c r="J94" i="74"/>
  <c r="K93" i="74"/>
  <c r="J93" i="74"/>
  <c r="K92" i="74"/>
  <c r="J92" i="74"/>
  <c r="K91" i="74"/>
  <c r="J91" i="74"/>
  <c r="K90" i="74"/>
  <c r="J90" i="74"/>
  <c r="K89" i="74"/>
  <c r="J89" i="74"/>
  <c r="K88" i="74"/>
  <c r="J88" i="74"/>
  <c r="I87" i="74"/>
  <c r="H87" i="74"/>
  <c r="G87" i="74"/>
  <c r="F87" i="74"/>
  <c r="E87" i="74"/>
  <c r="K86" i="74"/>
  <c r="J86" i="74"/>
  <c r="K85" i="74"/>
  <c r="J85" i="74"/>
  <c r="K84" i="74"/>
  <c r="J84" i="74"/>
  <c r="K83" i="74"/>
  <c r="J83" i="74"/>
  <c r="K82" i="74"/>
  <c r="J82" i="74"/>
  <c r="I81" i="74"/>
  <c r="H81" i="74"/>
  <c r="J81" i="74" s="1"/>
  <c r="G81" i="74"/>
  <c r="F81" i="74"/>
  <c r="E81" i="74"/>
  <c r="E65" i="74" s="1"/>
  <c r="K80" i="74"/>
  <c r="J80" i="74"/>
  <c r="K79" i="74"/>
  <c r="J79" i="74"/>
  <c r="K78" i="74"/>
  <c r="J78" i="74"/>
  <c r="K77" i="74"/>
  <c r="J77" i="74"/>
  <c r="K76" i="74"/>
  <c r="J76" i="74"/>
  <c r="K75" i="74"/>
  <c r="J75" i="74"/>
  <c r="K74" i="74"/>
  <c r="J74" i="74"/>
  <c r="K73" i="74"/>
  <c r="J73" i="74"/>
  <c r="K72" i="74"/>
  <c r="J72" i="74"/>
  <c r="K71" i="74"/>
  <c r="J71" i="74"/>
  <c r="K70" i="74"/>
  <c r="J70" i="74"/>
  <c r="K69" i="74"/>
  <c r="J69" i="74"/>
  <c r="K68" i="74"/>
  <c r="J68" i="74"/>
  <c r="K67" i="74"/>
  <c r="J67" i="74"/>
  <c r="J66" i="74"/>
  <c r="I66" i="74"/>
  <c r="H66" i="74"/>
  <c r="K66" i="74" s="1"/>
  <c r="G66" i="74"/>
  <c r="F66" i="74"/>
  <c r="E66" i="74"/>
  <c r="K64" i="74"/>
  <c r="J64" i="74"/>
  <c r="K63" i="74"/>
  <c r="J63" i="74"/>
  <c r="K62" i="74"/>
  <c r="J62" i="74"/>
  <c r="K61" i="74"/>
  <c r="J61" i="74"/>
  <c r="K60" i="74"/>
  <c r="J60" i="74"/>
  <c r="K59" i="74"/>
  <c r="J59" i="74"/>
  <c r="K58" i="74"/>
  <c r="J58" i="74"/>
  <c r="K57" i="74"/>
  <c r="J57" i="74"/>
  <c r="K56" i="74"/>
  <c r="J56" i="74"/>
  <c r="K55" i="74"/>
  <c r="J55" i="74"/>
  <c r="K54" i="74"/>
  <c r="J54" i="74"/>
  <c r="K53" i="74"/>
  <c r="J53" i="74"/>
  <c r="K52" i="74"/>
  <c r="J52" i="74"/>
  <c r="K51" i="74"/>
  <c r="J51" i="74"/>
  <c r="K50" i="74"/>
  <c r="J50" i="74"/>
  <c r="K49" i="74"/>
  <c r="J49" i="74"/>
  <c r="K48" i="74"/>
  <c r="J48" i="74"/>
  <c r="K47" i="74"/>
  <c r="J47" i="74"/>
  <c r="K46" i="74"/>
  <c r="J46" i="74"/>
  <c r="K45" i="74"/>
  <c r="J45" i="74"/>
  <c r="K44" i="74"/>
  <c r="J44" i="74"/>
  <c r="K43" i="74"/>
  <c r="J43" i="74"/>
  <c r="K42" i="74"/>
  <c r="J42" i="74"/>
  <c r="K41" i="74"/>
  <c r="J41" i="74"/>
  <c r="K40" i="74"/>
  <c r="J40" i="74"/>
  <c r="I39" i="74"/>
  <c r="H39" i="74"/>
  <c r="K39" i="74" s="1"/>
  <c r="G39" i="74"/>
  <c r="F39" i="74"/>
  <c r="F20" i="74" s="1"/>
  <c r="E39" i="74"/>
  <c r="K38" i="74"/>
  <c r="J38" i="74"/>
  <c r="K37" i="74"/>
  <c r="J37" i="74"/>
  <c r="K36" i="74"/>
  <c r="J36" i="74"/>
  <c r="K35" i="74"/>
  <c r="J35" i="74"/>
  <c r="K34" i="74"/>
  <c r="J34" i="74"/>
  <c r="K33" i="74"/>
  <c r="J33" i="74"/>
  <c r="K32" i="74"/>
  <c r="J32" i="74"/>
  <c r="K31" i="74"/>
  <c r="J31" i="74"/>
  <c r="K30" i="74"/>
  <c r="J30" i="74"/>
  <c r="K29" i="74"/>
  <c r="J29" i="74"/>
  <c r="K28" i="74"/>
  <c r="J28" i="74"/>
  <c r="K27" i="74"/>
  <c r="J27" i="74"/>
  <c r="K26" i="74"/>
  <c r="J26" i="74"/>
  <c r="K25" i="74"/>
  <c r="J25" i="74"/>
  <c r="K24" i="74"/>
  <c r="J24" i="74"/>
  <c r="K23" i="74"/>
  <c r="J23" i="74"/>
  <c r="K22" i="74"/>
  <c r="J22" i="74"/>
  <c r="I21" i="74"/>
  <c r="I20" i="74" s="1"/>
  <c r="H21" i="74"/>
  <c r="G21" i="74"/>
  <c r="F21" i="74"/>
  <c r="E21" i="74"/>
  <c r="E20" i="74" s="1"/>
  <c r="K315" i="73"/>
  <c r="G315" i="73"/>
  <c r="J315" i="73" s="1"/>
  <c r="K314" i="73"/>
  <c r="J314" i="73"/>
  <c r="G314" i="73"/>
  <c r="K313" i="73"/>
  <c r="G313" i="73"/>
  <c r="J313" i="73" s="1"/>
  <c r="K312" i="73"/>
  <c r="J312" i="73"/>
  <c r="G312" i="73"/>
  <c r="I311" i="73"/>
  <c r="K311" i="73" s="1"/>
  <c r="H311" i="73"/>
  <c r="F311" i="73"/>
  <c r="E311" i="73"/>
  <c r="G311" i="73" s="1"/>
  <c r="J311" i="73" s="1"/>
  <c r="K310" i="73"/>
  <c r="J310" i="73"/>
  <c r="G310" i="73"/>
  <c r="K309" i="73"/>
  <c r="G309" i="73"/>
  <c r="J309" i="73" s="1"/>
  <c r="K308" i="73"/>
  <c r="J308" i="73"/>
  <c r="G308" i="73"/>
  <c r="K307" i="73"/>
  <c r="G307" i="73"/>
  <c r="J307" i="73" s="1"/>
  <c r="K306" i="73"/>
  <c r="J306" i="73"/>
  <c r="G306" i="73"/>
  <c r="K305" i="73"/>
  <c r="G305" i="73"/>
  <c r="J305" i="73" s="1"/>
  <c r="K304" i="73"/>
  <c r="J304" i="73"/>
  <c r="G304" i="73"/>
  <c r="I303" i="73"/>
  <c r="K303" i="73" s="1"/>
  <c r="H303" i="73"/>
  <c r="F303" i="73"/>
  <c r="E303" i="73"/>
  <c r="G303" i="73" s="1"/>
  <c r="J303" i="73" s="1"/>
  <c r="K302" i="73"/>
  <c r="J302" i="73"/>
  <c r="G302" i="73"/>
  <c r="K301" i="73"/>
  <c r="G301" i="73"/>
  <c r="J301" i="73" s="1"/>
  <c r="K300" i="73"/>
  <c r="J300" i="73"/>
  <c r="G300" i="73"/>
  <c r="I299" i="73"/>
  <c r="K299" i="73" s="1"/>
  <c r="H299" i="73"/>
  <c r="F299" i="73"/>
  <c r="E299" i="73"/>
  <c r="G299" i="73" s="1"/>
  <c r="J299" i="73" s="1"/>
  <c r="K298" i="73"/>
  <c r="J298" i="73"/>
  <c r="G298" i="73"/>
  <c r="K297" i="73"/>
  <c r="G297" i="73"/>
  <c r="J297" i="73" s="1"/>
  <c r="K296" i="73"/>
  <c r="J296" i="73"/>
  <c r="G296" i="73"/>
  <c r="K295" i="73"/>
  <c r="J295" i="73"/>
  <c r="K294" i="73"/>
  <c r="J294" i="73"/>
  <c r="K293" i="73"/>
  <c r="J293" i="73"/>
  <c r="K292" i="73"/>
  <c r="J292" i="73"/>
  <c r="K291" i="73"/>
  <c r="J291" i="73"/>
  <c r="K290" i="73"/>
  <c r="J290" i="73"/>
  <c r="K289" i="73"/>
  <c r="J289" i="73"/>
  <c r="K288" i="73"/>
  <c r="J288" i="73"/>
  <c r="K287" i="73"/>
  <c r="J287" i="73"/>
  <c r="K286" i="73"/>
  <c r="J286" i="73"/>
  <c r="K285" i="73"/>
  <c r="J285" i="73"/>
  <c r="K284" i="73"/>
  <c r="J284" i="73"/>
  <c r="K283" i="73"/>
  <c r="J283" i="73"/>
  <c r="K282" i="73"/>
  <c r="J282" i="73"/>
  <c r="K281" i="73"/>
  <c r="J281" i="73"/>
  <c r="K280" i="73"/>
  <c r="J280" i="73"/>
  <c r="K279" i="73"/>
  <c r="J279" i="73"/>
  <c r="K278" i="73"/>
  <c r="J278" i="73"/>
  <c r="K277" i="73"/>
  <c r="J277" i="73"/>
  <c r="K276" i="73"/>
  <c r="J276" i="73"/>
  <c r="K275" i="73"/>
  <c r="J275" i="73"/>
  <c r="K274" i="73"/>
  <c r="J274" i="73"/>
  <c r="K273" i="73"/>
  <c r="J273" i="73"/>
  <c r="K272" i="73"/>
  <c r="J272" i="73"/>
  <c r="K271" i="73"/>
  <c r="J271" i="73"/>
  <c r="K270" i="73"/>
  <c r="J270" i="73"/>
  <c r="K269" i="73"/>
  <c r="J269" i="73"/>
  <c r="K268" i="73"/>
  <c r="J268" i="73"/>
  <c r="I267" i="73"/>
  <c r="H267" i="73"/>
  <c r="H263" i="73" s="1"/>
  <c r="G267" i="73"/>
  <c r="E267" i="73"/>
  <c r="K266" i="73"/>
  <c r="G266" i="73"/>
  <c r="J266" i="73" s="1"/>
  <c r="K265" i="73"/>
  <c r="J265" i="73"/>
  <c r="G265" i="73"/>
  <c r="I264" i="73"/>
  <c r="I263" i="73" s="1"/>
  <c r="F263" i="73"/>
  <c r="K262" i="73"/>
  <c r="G262" i="73"/>
  <c r="J262" i="73" s="1"/>
  <c r="K261" i="73"/>
  <c r="J261" i="73"/>
  <c r="G261" i="73"/>
  <c r="K260" i="73"/>
  <c r="G260" i="73"/>
  <c r="J260" i="73" s="1"/>
  <c r="I259" i="73"/>
  <c r="H259" i="73"/>
  <c r="K259" i="73" s="1"/>
  <c r="F259" i="73"/>
  <c r="E259" i="73"/>
  <c r="G259" i="73" s="1"/>
  <c r="K257" i="73"/>
  <c r="G257" i="73"/>
  <c r="J257" i="73" s="1"/>
  <c r="K256" i="73"/>
  <c r="J256" i="73"/>
  <c r="G256" i="73"/>
  <c r="K255" i="73"/>
  <c r="G255" i="73"/>
  <c r="J255" i="73" s="1"/>
  <c r="K254" i="73"/>
  <c r="J254" i="73"/>
  <c r="G254" i="73"/>
  <c r="K253" i="73"/>
  <c r="G253" i="73"/>
  <c r="J253" i="73" s="1"/>
  <c r="K252" i="73"/>
  <c r="J252" i="73"/>
  <c r="G252" i="73"/>
  <c r="K251" i="73"/>
  <c r="G251" i="73"/>
  <c r="J251" i="73" s="1"/>
  <c r="K250" i="73"/>
  <c r="J250" i="73"/>
  <c r="G250" i="73"/>
  <c r="K249" i="73"/>
  <c r="I249" i="73"/>
  <c r="H249" i="73"/>
  <c r="J249" i="73" s="1"/>
  <c r="G249" i="73"/>
  <c r="F249" i="73"/>
  <c r="E249" i="73"/>
  <c r="K248" i="73"/>
  <c r="J248" i="73"/>
  <c r="K247" i="73"/>
  <c r="J247" i="73"/>
  <c r="K246" i="73"/>
  <c r="J246" i="73"/>
  <c r="K245" i="73"/>
  <c r="J245" i="73"/>
  <c r="K244" i="73"/>
  <c r="J244" i="73"/>
  <c r="K243" i="73"/>
  <c r="J243" i="73"/>
  <c r="K242" i="73"/>
  <c r="J242" i="73"/>
  <c r="K241" i="73"/>
  <c r="J241" i="73"/>
  <c r="K240" i="73"/>
  <c r="J240" i="73"/>
  <c r="K239" i="73"/>
  <c r="J239" i="73"/>
  <c r="K238" i="73"/>
  <c r="J238" i="73"/>
  <c r="K237" i="73"/>
  <c r="J237" i="73"/>
  <c r="K236" i="73"/>
  <c r="J236" i="73"/>
  <c r="K235" i="73"/>
  <c r="J235" i="73"/>
  <c r="K234" i="73"/>
  <c r="J234" i="73"/>
  <c r="K233" i="73"/>
  <c r="J233" i="73"/>
  <c r="K232" i="73"/>
  <c r="J232" i="73"/>
  <c r="K231" i="73"/>
  <c r="J231" i="73"/>
  <c r="K230" i="73"/>
  <c r="J230" i="73"/>
  <c r="K229" i="73"/>
  <c r="J229" i="73"/>
  <c r="K228" i="73"/>
  <c r="J228" i="73"/>
  <c r="K227" i="73"/>
  <c r="J227" i="73"/>
  <c r="K226" i="73"/>
  <c r="J226" i="73"/>
  <c r="K225" i="73"/>
  <c r="J225" i="73"/>
  <c r="K224" i="73"/>
  <c r="J224" i="73"/>
  <c r="K223" i="73"/>
  <c r="J223" i="73"/>
  <c r="K222" i="73"/>
  <c r="J222" i="73"/>
  <c r="K221" i="73"/>
  <c r="J221" i="73"/>
  <c r="K220" i="73"/>
  <c r="J220" i="73"/>
  <c r="K219" i="73"/>
  <c r="J219" i="73"/>
  <c r="K218" i="73"/>
  <c r="J218" i="73"/>
  <c r="K217" i="73"/>
  <c r="J217" i="73"/>
  <c r="K216" i="73"/>
  <c r="J216" i="73"/>
  <c r="K215" i="73"/>
  <c r="J215" i="73"/>
  <c r="K214" i="73"/>
  <c r="J214" i="73"/>
  <c r="K213" i="73"/>
  <c r="J213" i="73"/>
  <c r="K212" i="73"/>
  <c r="J212" i="73"/>
  <c r="K211" i="73"/>
  <c r="J211" i="73"/>
  <c r="K210" i="73"/>
  <c r="J210" i="73"/>
  <c r="K209" i="73"/>
  <c r="J209" i="73"/>
  <c r="K208" i="73"/>
  <c r="J208" i="73"/>
  <c r="K207" i="73"/>
  <c r="J207" i="73"/>
  <c r="K206" i="73"/>
  <c r="J206" i="73"/>
  <c r="K205" i="73"/>
  <c r="J205" i="73"/>
  <c r="K204" i="73"/>
  <c r="J204" i="73"/>
  <c r="K203" i="73"/>
  <c r="J203" i="73"/>
  <c r="K202" i="73"/>
  <c r="J202" i="73"/>
  <c r="K201" i="73"/>
  <c r="J201" i="73"/>
  <c r="K200" i="73"/>
  <c r="J200" i="73"/>
  <c r="K199" i="73"/>
  <c r="J199" i="73"/>
  <c r="K198" i="73"/>
  <c r="J198" i="73"/>
  <c r="K197" i="73"/>
  <c r="J197" i="73"/>
  <c r="K196" i="73"/>
  <c r="J196" i="73"/>
  <c r="K195" i="73"/>
  <c r="J195" i="73"/>
  <c r="K194" i="73"/>
  <c r="J194" i="73"/>
  <c r="K193" i="73"/>
  <c r="J193" i="73"/>
  <c r="K192" i="73"/>
  <c r="J192" i="73"/>
  <c r="K191" i="73"/>
  <c r="J191" i="73"/>
  <c r="K190" i="73"/>
  <c r="J190" i="73"/>
  <c r="K189" i="73"/>
  <c r="J189" i="73"/>
  <c r="K188" i="73"/>
  <c r="J188" i="73"/>
  <c r="K187" i="73"/>
  <c r="J187" i="73"/>
  <c r="K186" i="73"/>
  <c r="J186" i="73"/>
  <c r="K185" i="73"/>
  <c r="J185" i="73"/>
  <c r="K184" i="73"/>
  <c r="J184" i="73"/>
  <c r="K183" i="73"/>
  <c r="J183" i="73"/>
  <c r="K182" i="73"/>
  <c r="J182" i="73"/>
  <c r="K181" i="73"/>
  <c r="J181" i="73"/>
  <c r="I180" i="73"/>
  <c r="H180" i="73"/>
  <c r="K180" i="73" s="1"/>
  <c r="G180" i="73"/>
  <c r="F180" i="73"/>
  <c r="E180" i="73"/>
  <c r="K179" i="73"/>
  <c r="J179" i="73"/>
  <c r="K178" i="73"/>
  <c r="J178" i="73"/>
  <c r="K177" i="73"/>
  <c r="J177" i="73"/>
  <c r="K176" i="73"/>
  <c r="J176" i="73"/>
  <c r="K175" i="73"/>
  <c r="J175" i="73"/>
  <c r="K174" i="73"/>
  <c r="J174" i="73"/>
  <c r="K173" i="73"/>
  <c r="J173" i="73"/>
  <c r="K172" i="73"/>
  <c r="J172" i="73"/>
  <c r="K171" i="73"/>
  <c r="J171" i="73"/>
  <c r="I170" i="73"/>
  <c r="H170" i="73"/>
  <c r="G170" i="73"/>
  <c r="F170" i="73"/>
  <c r="E170" i="73"/>
  <c r="K169" i="73"/>
  <c r="J169" i="73"/>
  <c r="K168" i="73"/>
  <c r="J168" i="73"/>
  <c r="K167" i="73"/>
  <c r="J167" i="73"/>
  <c r="K166" i="73"/>
  <c r="J166" i="73"/>
  <c r="K165" i="73"/>
  <c r="J165" i="73"/>
  <c r="K164" i="73"/>
  <c r="J164" i="73"/>
  <c r="K163" i="73"/>
  <c r="J163" i="73"/>
  <c r="K162" i="73"/>
  <c r="J162" i="73"/>
  <c r="K161" i="73"/>
  <c r="J161" i="73"/>
  <c r="K160" i="73"/>
  <c r="J160" i="73"/>
  <c r="K159" i="73"/>
  <c r="J159" i="73"/>
  <c r="K158" i="73"/>
  <c r="J158" i="73"/>
  <c r="K157" i="73"/>
  <c r="J157" i="73"/>
  <c r="I156" i="73"/>
  <c r="H156" i="73"/>
  <c r="G156" i="73"/>
  <c r="F156" i="73"/>
  <c r="E156" i="73"/>
  <c r="K155" i="73"/>
  <c r="J155" i="73"/>
  <c r="K154" i="73"/>
  <c r="J154" i="73"/>
  <c r="K153" i="73"/>
  <c r="J153" i="73"/>
  <c r="K152" i="73"/>
  <c r="J152" i="73"/>
  <c r="K151" i="73"/>
  <c r="J151" i="73"/>
  <c r="K150" i="73"/>
  <c r="J150" i="73"/>
  <c r="K149" i="73"/>
  <c r="J149" i="73"/>
  <c r="K148" i="73"/>
  <c r="J148" i="73"/>
  <c r="K147" i="73"/>
  <c r="J147" i="73"/>
  <c r="K146" i="73"/>
  <c r="J146" i="73"/>
  <c r="I145" i="73"/>
  <c r="H145" i="73"/>
  <c r="G145" i="73"/>
  <c r="F145" i="73"/>
  <c r="E145" i="73"/>
  <c r="K144" i="73"/>
  <c r="J144" i="73"/>
  <c r="K143" i="73"/>
  <c r="J143" i="73"/>
  <c r="K142" i="73"/>
  <c r="J142" i="73"/>
  <c r="K141" i="73"/>
  <c r="J141" i="73"/>
  <c r="K140" i="73"/>
  <c r="J140" i="73"/>
  <c r="K139" i="73"/>
  <c r="J139" i="73"/>
  <c r="K138" i="73"/>
  <c r="J138" i="73"/>
  <c r="K137" i="73"/>
  <c r="J137" i="73"/>
  <c r="K136" i="73"/>
  <c r="J136" i="73"/>
  <c r="I135" i="73"/>
  <c r="H135" i="73"/>
  <c r="G135" i="73"/>
  <c r="F135" i="73"/>
  <c r="E135" i="73"/>
  <c r="K134" i="73"/>
  <c r="J134" i="73"/>
  <c r="K133" i="73"/>
  <c r="J133" i="73"/>
  <c r="K132" i="73"/>
  <c r="J132" i="73"/>
  <c r="K131" i="73"/>
  <c r="J131" i="73"/>
  <c r="K130" i="73"/>
  <c r="J130" i="73"/>
  <c r="K129" i="73"/>
  <c r="J129" i="73"/>
  <c r="K128" i="73"/>
  <c r="J128" i="73"/>
  <c r="K127" i="73"/>
  <c r="J127" i="73"/>
  <c r="K126" i="73"/>
  <c r="J126" i="73"/>
  <c r="K125" i="73"/>
  <c r="J125" i="73"/>
  <c r="K124" i="73"/>
  <c r="J124" i="73"/>
  <c r="K123" i="73"/>
  <c r="J123" i="73"/>
  <c r="K122" i="73"/>
  <c r="J122" i="73"/>
  <c r="K121" i="73"/>
  <c r="J121" i="73"/>
  <c r="K120" i="73"/>
  <c r="J120" i="73"/>
  <c r="K119" i="73"/>
  <c r="J119" i="73"/>
  <c r="K118" i="73"/>
  <c r="J118" i="73"/>
  <c r="K117" i="73"/>
  <c r="J117" i="73"/>
  <c r="K116" i="73"/>
  <c r="J116" i="73"/>
  <c r="K115" i="73"/>
  <c r="J115" i="73"/>
  <c r="K114" i="73"/>
  <c r="J114" i="73"/>
  <c r="K113" i="73"/>
  <c r="J113" i="73"/>
  <c r="K112" i="73"/>
  <c r="J112" i="73"/>
  <c r="K111" i="73"/>
  <c r="J111" i="73"/>
  <c r="K110" i="73"/>
  <c r="J110" i="73"/>
  <c r="K109" i="73"/>
  <c r="J109" i="73"/>
  <c r="K108" i="73"/>
  <c r="J108" i="73"/>
  <c r="K107" i="73"/>
  <c r="J107" i="73"/>
  <c r="K106" i="73"/>
  <c r="J106" i="73"/>
  <c r="K105" i="73"/>
  <c r="J105" i="73"/>
  <c r="K104" i="73"/>
  <c r="J104" i="73"/>
  <c r="K103" i="73"/>
  <c r="J103" i="73"/>
  <c r="K102" i="73"/>
  <c r="J102" i="73"/>
  <c r="K101" i="73"/>
  <c r="J101" i="73"/>
  <c r="I100" i="73"/>
  <c r="K100" i="73" s="1"/>
  <c r="H100" i="73"/>
  <c r="G100" i="73"/>
  <c r="F100" i="73"/>
  <c r="E100" i="73"/>
  <c r="K99" i="73"/>
  <c r="J99" i="73"/>
  <c r="K98" i="73"/>
  <c r="J98" i="73"/>
  <c r="K97" i="73"/>
  <c r="J97" i="73"/>
  <c r="K96" i="73"/>
  <c r="J96" i="73"/>
  <c r="K95" i="73"/>
  <c r="J95" i="73"/>
  <c r="K94" i="73"/>
  <c r="J94" i="73"/>
  <c r="K93" i="73"/>
  <c r="J93" i="73"/>
  <c r="K92" i="73"/>
  <c r="J92" i="73"/>
  <c r="K91" i="73"/>
  <c r="J91" i="73"/>
  <c r="K90" i="73"/>
  <c r="J90" i="73"/>
  <c r="K89" i="73"/>
  <c r="J89" i="73"/>
  <c r="K88" i="73"/>
  <c r="J88" i="73"/>
  <c r="J87" i="73"/>
  <c r="I87" i="73"/>
  <c r="H87" i="73"/>
  <c r="G87" i="73"/>
  <c r="F87" i="73"/>
  <c r="E87" i="73"/>
  <c r="K86" i="73"/>
  <c r="J86" i="73"/>
  <c r="K85" i="73"/>
  <c r="J85" i="73"/>
  <c r="K84" i="73"/>
  <c r="J84" i="73"/>
  <c r="K83" i="73"/>
  <c r="J83" i="73"/>
  <c r="K82" i="73"/>
  <c r="J82" i="73"/>
  <c r="I81" i="73"/>
  <c r="H81" i="73"/>
  <c r="G81" i="73"/>
  <c r="F81" i="73"/>
  <c r="E81" i="73"/>
  <c r="K80" i="73"/>
  <c r="J80" i="73"/>
  <c r="K79" i="73"/>
  <c r="J79" i="73"/>
  <c r="K78" i="73"/>
  <c r="J78" i="73"/>
  <c r="K77" i="73"/>
  <c r="J77" i="73"/>
  <c r="K76" i="73"/>
  <c r="J76" i="73"/>
  <c r="K75" i="73"/>
  <c r="J75" i="73"/>
  <c r="K74" i="73"/>
  <c r="J74" i="73"/>
  <c r="K73" i="73"/>
  <c r="J73" i="73"/>
  <c r="K72" i="73"/>
  <c r="J72" i="73"/>
  <c r="K71" i="73"/>
  <c r="J71" i="73"/>
  <c r="K70" i="73"/>
  <c r="J70" i="73"/>
  <c r="K69" i="73"/>
  <c r="J69" i="73"/>
  <c r="K68" i="73"/>
  <c r="J68" i="73"/>
  <c r="K67" i="73"/>
  <c r="J67" i="73"/>
  <c r="I66" i="73"/>
  <c r="H66" i="73"/>
  <c r="G66" i="73"/>
  <c r="F66" i="73"/>
  <c r="E66" i="73"/>
  <c r="K64" i="73"/>
  <c r="J64" i="73"/>
  <c r="K63" i="73"/>
  <c r="J63" i="73"/>
  <c r="K62" i="73"/>
  <c r="J62" i="73"/>
  <c r="K61" i="73"/>
  <c r="J61" i="73"/>
  <c r="K60" i="73"/>
  <c r="J60" i="73"/>
  <c r="K59" i="73"/>
  <c r="J59" i="73"/>
  <c r="K58" i="73"/>
  <c r="J58" i="73"/>
  <c r="K57" i="73"/>
  <c r="J57" i="73"/>
  <c r="K56" i="73"/>
  <c r="J56" i="73"/>
  <c r="K55" i="73"/>
  <c r="J55" i="73"/>
  <c r="K54" i="73"/>
  <c r="J54" i="73"/>
  <c r="K53" i="73"/>
  <c r="J53" i="73"/>
  <c r="K52" i="73"/>
  <c r="J52" i="73"/>
  <c r="K51" i="73"/>
  <c r="J51" i="73"/>
  <c r="K50" i="73"/>
  <c r="J50" i="73"/>
  <c r="K49" i="73"/>
  <c r="J49" i="73"/>
  <c r="K48" i="73"/>
  <c r="J48" i="73"/>
  <c r="K47" i="73"/>
  <c r="J47" i="73"/>
  <c r="K46" i="73"/>
  <c r="J46" i="73"/>
  <c r="K45" i="73"/>
  <c r="J45" i="73"/>
  <c r="K44" i="73"/>
  <c r="J44" i="73"/>
  <c r="K43" i="73"/>
  <c r="J43" i="73"/>
  <c r="K42" i="73"/>
  <c r="J42" i="73"/>
  <c r="K41" i="73"/>
  <c r="J41" i="73"/>
  <c r="K40" i="73"/>
  <c r="J40" i="73"/>
  <c r="I39" i="73"/>
  <c r="H39" i="73"/>
  <c r="G39" i="73"/>
  <c r="F39" i="73"/>
  <c r="E39" i="73"/>
  <c r="K38" i="73"/>
  <c r="J38" i="73"/>
  <c r="K37" i="73"/>
  <c r="J37" i="73"/>
  <c r="K36" i="73"/>
  <c r="J36" i="73"/>
  <c r="K35" i="73"/>
  <c r="J35" i="73"/>
  <c r="K34" i="73"/>
  <c r="J34" i="73"/>
  <c r="K33" i="73"/>
  <c r="J33" i="73"/>
  <c r="K32" i="73"/>
  <c r="J32" i="73"/>
  <c r="K31" i="73"/>
  <c r="J31" i="73"/>
  <c r="K30" i="73"/>
  <c r="J30" i="73"/>
  <c r="K29" i="73"/>
  <c r="J29" i="73"/>
  <c r="K28" i="73"/>
  <c r="J28" i="73"/>
  <c r="K27" i="73"/>
  <c r="J27" i="73"/>
  <c r="K26" i="73"/>
  <c r="J26" i="73"/>
  <c r="K25" i="73"/>
  <c r="J25" i="73"/>
  <c r="K24" i="73"/>
  <c r="J24" i="73"/>
  <c r="K23" i="73"/>
  <c r="J23" i="73"/>
  <c r="K22" i="73"/>
  <c r="J22" i="73"/>
  <c r="I21" i="73"/>
  <c r="H21" i="73"/>
  <c r="G21" i="73"/>
  <c r="F21" i="73"/>
  <c r="E21" i="73"/>
  <c r="E19" i="73" s="1"/>
  <c r="K315" i="72"/>
  <c r="G315" i="72"/>
  <c r="J315" i="72" s="1"/>
  <c r="K314" i="72"/>
  <c r="J314" i="72"/>
  <c r="G314" i="72"/>
  <c r="K313" i="72"/>
  <c r="G313" i="72"/>
  <c r="J313" i="72" s="1"/>
  <c r="K312" i="72"/>
  <c r="J312" i="72"/>
  <c r="G312" i="72"/>
  <c r="K311" i="72"/>
  <c r="I311" i="72"/>
  <c r="H311" i="72"/>
  <c r="G311" i="72"/>
  <c r="J311" i="72" s="1"/>
  <c r="F311" i="72"/>
  <c r="E311" i="72"/>
  <c r="K310" i="72"/>
  <c r="J310" i="72"/>
  <c r="G310" i="72"/>
  <c r="K309" i="72"/>
  <c r="G309" i="72"/>
  <c r="J309" i="72" s="1"/>
  <c r="K308" i="72"/>
  <c r="J308" i="72"/>
  <c r="G308" i="72"/>
  <c r="K307" i="72"/>
  <c r="G307" i="72"/>
  <c r="J307" i="72" s="1"/>
  <c r="K306" i="72"/>
  <c r="J306" i="72"/>
  <c r="G306" i="72"/>
  <c r="K305" i="72"/>
  <c r="G305" i="72"/>
  <c r="J305" i="72" s="1"/>
  <c r="K304" i="72"/>
  <c r="J304" i="72"/>
  <c r="G304" i="72"/>
  <c r="K303" i="72"/>
  <c r="I303" i="72"/>
  <c r="H303" i="72"/>
  <c r="G303" i="72"/>
  <c r="J303" i="72" s="1"/>
  <c r="F303" i="72"/>
  <c r="E303" i="72"/>
  <c r="K302" i="72"/>
  <c r="J302" i="72"/>
  <c r="G302" i="72"/>
  <c r="K301" i="72"/>
  <c r="G301" i="72"/>
  <c r="J301" i="72" s="1"/>
  <c r="K300" i="72"/>
  <c r="J300" i="72"/>
  <c r="G300" i="72"/>
  <c r="K299" i="72"/>
  <c r="I299" i="72"/>
  <c r="H299" i="72"/>
  <c r="F299" i="72"/>
  <c r="E299" i="72"/>
  <c r="G299" i="72" s="1"/>
  <c r="J299" i="72" s="1"/>
  <c r="K298" i="72"/>
  <c r="J298" i="72"/>
  <c r="G298" i="72"/>
  <c r="K297" i="72"/>
  <c r="G297" i="72"/>
  <c r="J297" i="72" s="1"/>
  <c r="K296" i="72"/>
  <c r="J296" i="72"/>
  <c r="G296" i="72"/>
  <c r="K295" i="72"/>
  <c r="K293" i="72"/>
  <c r="J293" i="72"/>
  <c r="K292" i="72"/>
  <c r="K291" i="72"/>
  <c r="J289" i="72"/>
  <c r="K288" i="72"/>
  <c r="K287" i="72"/>
  <c r="K285" i="72"/>
  <c r="J285" i="72"/>
  <c r="K284" i="72"/>
  <c r="K283" i="72"/>
  <c r="J281" i="72"/>
  <c r="K280" i="72"/>
  <c r="K279" i="72"/>
  <c r="K277" i="72"/>
  <c r="J277" i="72"/>
  <c r="K276" i="72"/>
  <c r="K275" i="72"/>
  <c r="J273" i="72"/>
  <c r="K272" i="72"/>
  <c r="K271" i="72"/>
  <c r="K269" i="72"/>
  <c r="J269" i="72"/>
  <c r="E267" i="72"/>
  <c r="K266" i="72"/>
  <c r="G266" i="72"/>
  <c r="J266" i="72" s="1"/>
  <c r="K265" i="72"/>
  <c r="J265" i="72"/>
  <c r="G265" i="72"/>
  <c r="K262" i="72"/>
  <c r="G262" i="72"/>
  <c r="J262" i="72" s="1"/>
  <c r="K261" i="72"/>
  <c r="J261" i="72"/>
  <c r="G261" i="72"/>
  <c r="K260" i="72"/>
  <c r="G260" i="72"/>
  <c r="J260" i="72" s="1"/>
  <c r="I259" i="72"/>
  <c r="H259" i="72"/>
  <c r="F259" i="72"/>
  <c r="E259" i="72"/>
  <c r="G259" i="72" s="1"/>
  <c r="K257" i="72"/>
  <c r="G257" i="72"/>
  <c r="J257" i="72" s="1"/>
  <c r="K256" i="72"/>
  <c r="J256" i="72"/>
  <c r="G256" i="72"/>
  <c r="K255" i="72"/>
  <c r="G255" i="72"/>
  <c r="J255" i="72" s="1"/>
  <c r="K254" i="72"/>
  <c r="J254" i="72"/>
  <c r="G254" i="72"/>
  <c r="K253" i="72"/>
  <c r="G253" i="72"/>
  <c r="J253" i="72" s="1"/>
  <c r="K252" i="72"/>
  <c r="J252" i="72"/>
  <c r="G252" i="72"/>
  <c r="K251" i="72"/>
  <c r="G251" i="72"/>
  <c r="J251" i="72" s="1"/>
  <c r="K250" i="72"/>
  <c r="J250" i="72"/>
  <c r="G250" i="72"/>
  <c r="I249" i="72"/>
  <c r="K249" i="72" s="1"/>
  <c r="H249" i="72"/>
  <c r="F249" i="72"/>
  <c r="E249" i="72"/>
  <c r="G249" i="72" s="1"/>
  <c r="J248" i="72"/>
  <c r="K248" i="72"/>
  <c r="K247" i="72"/>
  <c r="K246" i="72"/>
  <c r="J244" i="72"/>
  <c r="K243" i="72"/>
  <c r="K242" i="72"/>
  <c r="K241" i="72"/>
  <c r="K239" i="72"/>
  <c r="K238" i="72"/>
  <c r="J237" i="72"/>
  <c r="J236" i="72"/>
  <c r="K236" i="72"/>
  <c r="K234" i="72"/>
  <c r="J232" i="72"/>
  <c r="K232" i="72"/>
  <c r="K231" i="72"/>
  <c r="K230" i="72"/>
  <c r="J228" i="72"/>
  <c r="K227" i="72"/>
  <c r="K226" i="72"/>
  <c r="K225" i="72"/>
  <c r="K223" i="72"/>
  <c r="K222" i="72"/>
  <c r="J221" i="72"/>
  <c r="J220" i="72"/>
  <c r="K220" i="72"/>
  <c r="K218" i="72"/>
  <c r="J216" i="72"/>
  <c r="K216" i="72"/>
  <c r="K215" i="72"/>
  <c r="K214" i="72"/>
  <c r="J212" i="72"/>
  <c r="K211" i="72"/>
  <c r="K210" i="72"/>
  <c r="K209" i="72"/>
  <c r="K207" i="72"/>
  <c r="K206" i="72"/>
  <c r="J205" i="72"/>
  <c r="J204" i="72"/>
  <c r="K204" i="72"/>
  <c r="K202" i="72"/>
  <c r="J200" i="72"/>
  <c r="K200" i="72"/>
  <c r="K199" i="72"/>
  <c r="K198" i="72"/>
  <c r="J196" i="72"/>
  <c r="K195" i="72"/>
  <c r="K194" i="72"/>
  <c r="K193" i="72"/>
  <c r="K191" i="72"/>
  <c r="K190" i="72"/>
  <c r="J189" i="72"/>
  <c r="J188" i="72"/>
  <c r="K188" i="72"/>
  <c r="K186" i="72"/>
  <c r="J184" i="72"/>
  <c r="K184" i="72"/>
  <c r="K183" i="72"/>
  <c r="J181" i="72"/>
  <c r="F180" i="72"/>
  <c r="J179" i="72"/>
  <c r="K177" i="72"/>
  <c r="J177" i="72"/>
  <c r="I170" i="72"/>
  <c r="K175" i="72"/>
  <c r="J175" i="72"/>
  <c r="K173" i="72"/>
  <c r="K171" i="72"/>
  <c r="J171" i="72"/>
  <c r="F170" i="72"/>
  <c r="J169" i="72"/>
  <c r="K169" i="72"/>
  <c r="J168" i="72"/>
  <c r="J167" i="72"/>
  <c r="K165" i="72"/>
  <c r="J164" i="72"/>
  <c r="K163" i="72"/>
  <c r="J163" i="72"/>
  <c r="J161" i="72"/>
  <c r="K161" i="72"/>
  <c r="I156" i="72"/>
  <c r="K159" i="72"/>
  <c r="J157" i="72"/>
  <c r="F156" i="72"/>
  <c r="K154" i="72"/>
  <c r="J154" i="72"/>
  <c r="K152" i="72"/>
  <c r="K150" i="72"/>
  <c r="J150" i="72"/>
  <c r="K149" i="72"/>
  <c r="K148" i="72"/>
  <c r="K147" i="72"/>
  <c r="K146" i="72"/>
  <c r="F145" i="72"/>
  <c r="J141" i="72"/>
  <c r="K141" i="72"/>
  <c r="J140" i="72"/>
  <c r="J137" i="72"/>
  <c r="K137" i="72"/>
  <c r="G135" i="72"/>
  <c r="F135" i="72"/>
  <c r="K134" i="72"/>
  <c r="J133" i="72"/>
  <c r="K130" i="72"/>
  <c r="J129" i="72"/>
  <c r="K127" i="72"/>
  <c r="K126" i="72"/>
  <c r="J125" i="72"/>
  <c r="K122" i="72"/>
  <c r="J121" i="72"/>
  <c r="K119" i="72"/>
  <c r="K118" i="72"/>
  <c r="J117" i="72"/>
  <c r="K114" i="72"/>
  <c r="J113" i="72"/>
  <c r="E100" i="72"/>
  <c r="K111" i="72"/>
  <c r="K110" i="72"/>
  <c r="J109" i="72"/>
  <c r="K106" i="72"/>
  <c r="J105" i="72"/>
  <c r="K104" i="72"/>
  <c r="J104" i="72"/>
  <c r="K103" i="72"/>
  <c r="K101" i="72"/>
  <c r="I100" i="72"/>
  <c r="F100" i="72"/>
  <c r="J96" i="72"/>
  <c r="K96" i="72"/>
  <c r="J95" i="72"/>
  <c r="J92" i="72"/>
  <c r="K92" i="72"/>
  <c r="K88" i="72"/>
  <c r="F87" i="72"/>
  <c r="K86" i="72"/>
  <c r="K85" i="72"/>
  <c r="J84" i="72"/>
  <c r="G81" i="72"/>
  <c r="F81" i="72"/>
  <c r="E81" i="72"/>
  <c r="J79" i="72"/>
  <c r="J78" i="72"/>
  <c r="K78" i="72"/>
  <c r="K77" i="72"/>
  <c r="K75" i="72"/>
  <c r="I66" i="72"/>
  <c r="J73" i="72"/>
  <c r="K73" i="72"/>
  <c r="K71" i="72"/>
  <c r="J70" i="72"/>
  <c r="K69" i="72"/>
  <c r="G66" i="72"/>
  <c r="F66" i="72"/>
  <c r="J64" i="72"/>
  <c r="K64" i="72"/>
  <c r="K61" i="72"/>
  <c r="J59" i="72"/>
  <c r="K57" i="72"/>
  <c r="J57" i="72"/>
  <c r="J53" i="72"/>
  <c r="K53" i="72"/>
  <c r="J52" i="72"/>
  <c r="K48" i="72"/>
  <c r="K45" i="72"/>
  <c r="K44" i="72"/>
  <c r="J44" i="72"/>
  <c r="K42" i="72"/>
  <c r="J42" i="72"/>
  <c r="K41" i="72"/>
  <c r="F39" i="72"/>
  <c r="K38" i="72"/>
  <c r="J37" i="72"/>
  <c r="J33" i="72"/>
  <c r="K33" i="72"/>
  <c r="K31" i="72"/>
  <c r="J29" i="72"/>
  <c r="K27" i="72"/>
  <c r="J27" i="72"/>
  <c r="K25" i="72"/>
  <c r="J25" i="72"/>
  <c r="I21" i="72"/>
  <c r="K23" i="72"/>
  <c r="F21" i="72"/>
  <c r="F65" i="72" l="1"/>
  <c r="F316" i="72" s="1"/>
  <c r="K180" i="74"/>
  <c r="K156" i="74"/>
  <c r="I65" i="74"/>
  <c r="I19" i="74" s="1"/>
  <c r="I18" i="74" s="1"/>
  <c r="I316" i="74" s="1"/>
  <c r="K87" i="74"/>
  <c r="G267" i="74"/>
  <c r="J267" i="74" s="1"/>
  <c r="J180" i="74"/>
  <c r="K170" i="74"/>
  <c r="K145" i="74"/>
  <c r="F65" i="74"/>
  <c r="F19" i="74" s="1"/>
  <c r="F18" i="74" s="1"/>
  <c r="F316" i="74" s="1"/>
  <c r="J100" i="74"/>
  <c r="J87" i="74"/>
  <c r="K81" i="74"/>
  <c r="G65" i="74"/>
  <c r="E19" i="74"/>
  <c r="E18" i="74" s="1"/>
  <c r="H20" i="74"/>
  <c r="K20" i="74" s="1"/>
  <c r="J39" i="74"/>
  <c r="J21" i="74"/>
  <c r="K263" i="73"/>
  <c r="K156" i="73"/>
  <c r="K135" i="73"/>
  <c r="K87" i="73"/>
  <c r="I65" i="73"/>
  <c r="K66" i="73"/>
  <c r="K39" i="73"/>
  <c r="I20" i="73"/>
  <c r="G263" i="73"/>
  <c r="J263" i="73" s="1"/>
  <c r="J100" i="73"/>
  <c r="J170" i="73"/>
  <c r="J145" i="73"/>
  <c r="J81" i="73"/>
  <c r="J20" i="73"/>
  <c r="K267" i="73"/>
  <c r="J267" i="73"/>
  <c r="J180" i="73"/>
  <c r="K170" i="73"/>
  <c r="K145" i="73"/>
  <c r="K81" i="73"/>
  <c r="J66" i="73"/>
  <c r="J39" i="73"/>
  <c r="J21" i="73"/>
  <c r="K47" i="72"/>
  <c r="J47" i="72"/>
  <c r="I81" i="72"/>
  <c r="K82" i="72"/>
  <c r="J23" i="72"/>
  <c r="J26" i="72"/>
  <c r="J35" i="72"/>
  <c r="J40" i="72"/>
  <c r="K60" i="72"/>
  <c r="J67" i="72"/>
  <c r="K107" i="72"/>
  <c r="K123" i="72"/>
  <c r="K281" i="72"/>
  <c r="J34" i="72"/>
  <c r="K34" i="72"/>
  <c r="J48" i="72"/>
  <c r="K63" i="72"/>
  <c r="J63" i="72"/>
  <c r="J165" i="72"/>
  <c r="J191" i="72"/>
  <c r="J207" i="72"/>
  <c r="J223" i="72"/>
  <c r="J239" i="72"/>
  <c r="K28" i="72"/>
  <c r="K29" i="72"/>
  <c r="J31" i="72"/>
  <c r="I39" i="72"/>
  <c r="K55" i="72"/>
  <c r="K56" i="72"/>
  <c r="J56" i="72"/>
  <c r="J60" i="72"/>
  <c r="J69" i="72"/>
  <c r="E87" i="72"/>
  <c r="J88" i="72"/>
  <c r="I87" i="72"/>
  <c r="K102" i="72"/>
  <c r="K115" i="72"/>
  <c r="K131" i="72"/>
  <c r="I135" i="72"/>
  <c r="J160" i="72"/>
  <c r="K167" i="72"/>
  <c r="G180" i="72"/>
  <c r="I180" i="72"/>
  <c r="J195" i="72"/>
  <c r="J211" i="72"/>
  <c r="J227" i="72"/>
  <c r="J243" i="72"/>
  <c r="G267" i="72"/>
  <c r="K273" i="72"/>
  <c r="K289" i="72"/>
  <c r="K74" i="72"/>
  <c r="K83" i="72"/>
  <c r="K84" i="72"/>
  <c r="K91" i="72"/>
  <c r="K99" i="72"/>
  <c r="J101" i="72"/>
  <c r="K105" i="72"/>
  <c r="J108" i="72"/>
  <c r="J110" i="72"/>
  <c r="K112" i="72"/>
  <c r="K113" i="72"/>
  <c r="J116" i="72"/>
  <c r="J118" i="72"/>
  <c r="K120" i="72"/>
  <c r="K121" i="72"/>
  <c r="J124" i="72"/>
  <c r="J126" i="72"/>
  <c r="K128" i="72"/>
  <c r="K129" i="72"/>
  <c r="J132" i="72"/>
  <c r="J134" i="72"/>
  <c r="K136" i="72"/>
  <c r="K143" i="72"/>
  <c r="K144" i="72"/>
  <c r="J152" i="72"/>
  <c r="E145" i="72"/>
  <c r="K166" i="72"/>
  <c r="K178" i="72"/>
  <c r="K179" i="72"/>
  <c r="K185" i="72"/>
  <c r="K192" i="72"/>
  <c r="K201" i="72"/>
  <c r="K208" i="72"/>
  <c r="K217" i="72"/>
  <c r="K224" i="72"/>
  <c r="K233" i="72"/>
  <c r="K240" i="72"/>
  <c r="K270" i="72"/>
  <c r="J275" i="72"/>
  <c r="K278" i="72"/>
  <c r="J283" i="72"/>
  <c r="K286" i="72"/>
  <c r="J291" i="72"/>
  <c r="K294" i="72"/>
  <c r="E21" i="72"/>
  <c r="K35" i="72"/>
  <c r="K36" i="72"/>
  <c r="K37" i="72"/>
  <c r="E39" i="72"/>
  <c r="K49" i="72"/>
  <c r="K51" i="72"/>
  <c r="K52" i="72"/>
  <c r="K59" i="72"/>
  <c r="E66" i="72"/>
  <c r="K70" i="72"/>
  <c r="J74" i="72"/>
  <c r="K79" i="72"/>
  <c r="J83" i="72"/>
  <c r="J85" i="72"/>
  <c r="G87" i="72"/>
  <c r="J91" i="72"/>
  <c r="K95" i="72"/>
  <c r="J99" i="72"/>
  <c r="J106" i="72"/>
  <c r="K108" i="72"/>
  <c r="K109" i="72"/>
  <c r="J112" i="72"/>
  <c r="J114" i="72"/>
  <c r="K116" i="72"/>
  <c r="K117" i="72"/>
  <c r="J120" i="72"/>
  <c r="J122" i="72"/>
  <c r="K124" i="72"/>
  <c r="K125" i="72"/>
  <c r="J128" i="72"/>
  <c r="J130" i="72"/>
  <c r="K132" i="72"/>
  <c r="K133" i="72"/>
  <c r="E135" i="72"/>
  <c r="J136" i="72"/>
  <c r="K139" i="72"/>
  <c r="K140" i="72"/>
  <c r="J144" i="72"/>
  <c r="J146" i="72"/>
  <c r="J166" i="72"/>
  <c r="J185" i="72"/>
  <c r="K189" i="72"/>
  <c r="J192" i="72"/>
  <c r="K196" i="72"/>
  <c r="J201" i="72"/>
  <c r="K205" i="72"/>
  <c r="J208" i="72"/>
  <c r="K212" i="72"/>
  <c r="J217" i="72"/>
  <c r="K221" i="72"/>
  <c r="J224" i="72"/>
  <c r="K228" i="72"/>
  <c r="J233" i="72"/>
  <c r="K237" i="72"/>
  <c r="J240" i="72"/>
  <c r="K244" i="72"/>
  <c r="J271" i="72"/>
  <c r="K274" i="72"/>
  <c r="J279" i="72"/>
  <c r="K282" i="72"/>
  <c r="J287" i="72"/>
  <c r="K290" i="72"/>
  <c r="J295" i="72"/>
  <c r="J20" i="74"/>
  <c r="K21" i="74"/>
  <c r="J135" i="74"/>
  <c r="J156" i="74"/>
  <c r="J259" i="74"/>
  <c r="J263" i="74"/>
  <c r="G264" i="74"/>
  <c r="J264" i="74" s="1"/>
  <c r="K264" i="74"/>
  <c r="G20" i="74"/>
  <c r="H65" i="74"/>
  <c r="H19" i="74" s="1"/>
  <c r="E18" i="73"/>
  <c r="K21" i="73"/>
  <c r="J135" i="73"/>
  <c r="J156" i="73"/>
  <c r="J259" i="73"/>
  <c r="J264" i="73"/>
  <c r="K264" i="73"/>
  <c r="J22" i="72"/>
  <c r="H21" i="72"/>
  <c r="J32" i="72"/>
  <c r="K32" i="72"/>
  <c r="K54" i="72"/>
  <c r="J54" i="72"/>
  <c r="K80" i="72"/>
  <c r="J80" i="72"/>
  <c r="J155" i="72"/>
  <c r="K155" i="72"/>
  <c r="K182" i="72"/>
  <c r="H180" i="72"/>
  <c r="J182" i="72"/>
  <c r="K197" i="72"/>
  <c r="J197" i="72"/>
  <c r="K213" i="72"/>
  <c r="J213" i="72"/>
  <c r="K229" i="72"/>
  <c r="J229" i="72"/>
  <c r="K245" i="72"/>
  <c r="J245" i="72"/>
  <c r="J30" i="72"/>
  <c r="K50" i="72"/>
  <c r="J50" i="72"/>
  <c r="K76" i="72"/>
  <c r="J76" i="72"/>
  <c r="K93" i="72"/>
  <c r="J93" i="72"/>
  <c r="K94" i="72"/>
  <c r="J94" i="72"/>
  <c r="K138" i="72"/>
  <c r="J138" i="72"/>
  <c r="J147" i="72"/>
  <c r="G145" i="72"/>
  <c r="J151" i="72"/>
  <c r="K151" i="72"/>
  <c r="K259" i="72"/>
  <c r="J259" i="72"/>
  <c r="K22" i="72"/>
  <c r="J38" i="72"/>
  <c r="J41" i="72"/>
  <c r="K46" i="72"/>
  <c r="J46" i="72"/>
  <c r="J49" i="72"/>
  <c r="J55" i="72"/>
  <c r="K62" i="72"/>
  <c r="J62" i="72"/>
  <c r="K67" i="72"/>
  <c r="H66" i="72"/>
  <c r="K72" i="72"/>
  <c r="J72" i="72"/>
  <c r="J75" i="72"/>
  <c r="K162" i="72"/>
  <c r="J162" i="72"/>
  <c r="J173" i="72"/>
  <c r="G170" i="72"/>
  <c r="E170" i="72"/>
  <c r="J176" i="72"/>
  <c r="K176" i="72"/>
  <c r="K187" i="72"/>
  <c r="J187" i="72"/>
  <c r="K203" i="72"/>
  <c r="J203" i="72"/>
  <c r="K219" i="72"/>
  <c r="J219" i="72"/>
  <c r="K235" i="72"/>
  <c r="J235" i="72"/>
  <c r="G21" i="72"/>
  <c r="J24" i="72"/>
  <c r="K24" i="72"/>
  <c r="K26" i="72"/>
  <c r="K30" i="72"/>
  <c r="K40" i="72"/>
  <c r="H39" i="72"/>
  <c r="K43" i="72"/>
  <c r="J43" i="72"/>
  <c r="J45" i="72"/>
  <c r="J51" i="72"/>
  <c r="K58" i="72"/>
  <c r="J58" i="72"/>
  <c r="J61" i="72"/>
  <c r="K68" i="72"/>
  <c r="J68" i="72"/>
  <c r="J71" i="72"/>
  <c r="J77" i="72"/>
  <c r="K89" i="72"/>
  <c r="J89" i="72"/>
  <c r="K90" i="72"/>
  <c r="J90" i="72"/>
  <c r="K97" i="72"/>
  <c r="J97" i="72"/>
  <c r="K98" i="72"/>
  <c r="J98" i="72"/>
  <c r="J102" i="72"/>
  <c r="G100" i="72"/>
  <c r="K142" i="72"/>
  <c r="J142" i="72"/>
  <c r="I145" i="72"/>
  <c r="K158" i="72"/>
  <c r="J158" i="72"/>
  <c r="J172" i="72"/>
  <c r="H170" i="72"/>
  <c r="K172" i="72"/>
  <c r="E156" i="72"/>
  <c r="J159" i="72"/>
  <c r="J28" i="72"/>
  <c r="J36" i="72"/>
  <c r="G39" i="72"/>
  <c r="J82" i="72"/>
  <c r="J86" i="72"/>
  <c r="H87" i="72"/>
  <c r="J103" i="72"/>
  <c r="J107" i="72"/>
  <c r="J111" i="72"/>
  <c r="J115" i="72"/>
  <c r="J119" i="72"/>
  <c r="J123" i="72"/>
  <c r="J127" i="72"/>
  <c r="J131" i="72"/>
  <c r="H135" i="72"/>
  <c r="J148" i="72"/>
  <c r="K153" i="72"/>
  <c r="K174" i="72"/>
  <c r="J139" i="72"/>
  <c r="J143" i="72"/>
  <c r="K157" i="72"/>
  <c r="H156" i="72"/>
  <c r="J183" i="72"/>
  <c r="J193" i="72"/>
  <c r="J199" i="72"/>
  <c r="J209" i="72"/>
  <c r="J215" i="72"/>
  <c r="J225" i="72"/>
  <c r="J231" i="72"/>
  <c r="J241" i="72"/>
  <c r="J247" i="72"/>
  <c r="K268" i="72"/>
  <c r="I267" i="72"/>
  <c r="H81" i="72"/>
  <c r="H100" i="72"/>
  <c r="H145" i="72"/>
  <c r="J149" i="72"/>
  <c r="K160" i="72"/>
  <c r="K168" i="72"/>
  <c r="J178" i="72"/>
  <c r="K181" i="72"/>
  <c r="J186" i="72"/>
  <c r="J190" i="72"/>
  <c r="J194" i="72"/>
  <c r="J198" i="72"/>
  <c r="J202" i="72"/>
  <c r="J206" i="72"/>
  <c r="J210" i="72"/>
  <c r="J214" i="72"/>
  <c r="J218" i="72"/>
  <c r="J222" i="72"/>
  <c r="J226" i="72"/>
  <c r="J230" i="72"/>
  <c r="J234" i="72"/>
  <c r="J238" i="72"/>
  <c r="J242" i="72"/>
  <c r="J246" i="72"/>
  <c r="E263" i="72"/>
  <c r="J268" i="72"/>
  <c r="J272" i="72"/>
  <c r="J276" i="72"/>
  <c r="J280" i="72"/>
  <c r="J284" i="72"/>
  <c r="J288" i="72"/>
  <c r="J292" i="72"/>
  <c r="J153" i="72"/>
  <c r="G156" i="72"/>
  <c r="K164" i="72"/>
  <c r="J174" i="72"/>
  <c r="E180" i="72"/>
  <c r="J249" i="72"/>
  <c r="J270" i="72"/>
  <c r="J274" i="72"/>
  <c r="J278" i="72"/>
  <c r="J282" i="72"/>
  <c r="J286" i="72"/>
  <c r="J290" i="72"/>
  <c r="J294" i="72"/>
  <c r="H267" i="72"/>
  <c r="G65" i="72" l="1"/>
  <c r="I65" i="72"/>
  <c r="I316" i="72" s="1"/>
  <c r="I19" i="73"/>
  <c r="I18" i="73" s="1"/>
  <c r="I316" i="73" s="1"/>
  <c r="K20" i="73"/>
  <c r="E65" i="72"/>
  <c r="F19" i="73"/>
  <c r="F18" i="73" s="1"/>
  <c r="J65" i="74"/>
  <c r="K65" i="74"/>
  <c r="G19" i="74"/>
  <c r="J19" i="74" s="1"/>
  <c r="H18" i="74"/>
  <c r="K19" i="74"/>
  <c r="E316" i="74"/>
  <c r="G316" i="74" s="1"/>
  <c r="G18" i="74"/>
  <c r="J65" i="73"/>
  <c r="K65" i="73"/>
  <c r="H19" i="73"/>
  <c r="H18" i="73" s="1"/>
  <c r="J170" i="72"/>
  <c r="K170" i="72"/>
  <c r="K39" i="72"/>
  <c r="J39" i="72"/>
  <c r="J145" i="72"/>
  <c r="K145" i="72"/>
  <c r="H65" i="72"/>
  <c r="K66" i="72"/>
  <c r="J66" i="72"/>
  <c r="J267" i="72"/>
  <c r="K267" i="72"/>
  <c r="J100" i="72"/>
  <c r="K100" i="72"/>
  <c r="K135" i="72"/>
  <c r="J135" i="72"/>
  <c r="K21" i="72"/>
  <c r="J21" i="72"/>
  <c r="J81" i="72"/>
  <c r="K81" i="72"/>
  <c r="K156" i="72"/>
  <c r="J156" i="72"/>
  <c r="K87" i="72"/>
  <c r="J87" i="72"/>
  <c r="J180" i="72"/>
  <c r="K180" i="72"/>
  <c r="F316" i="73" l="1"/>
  <c r="G18" i="73"/>
  <c r="G19" i="73"/>
  <c r="J19" i="73" s="1"/>
  <c r="G316" i="73"/>
  <c r="E18" i="72"/>
  <c r="E316" i="72" s="1"/>
  <c r="G316" i="72" s="1"/>
  <c r="K18" i="74"/>
  <c r="H316" i="74"/>
  <c r="J18" i="74"/>
  <c r="K19" i="73"/>
  <c r="K20" i="72"/>
  <c r="J20" i="72"/>
  <c r="J264" i="72"/>
  <c r="K264" i="72"/>
  <c r="J65" i="72"/>
  <c r="K65" i="72"/>
  <c r="K316" i="74" l="1"/>
  <c r="J316" i="74"/>
  <c r="K18" i="73"/>
  <c r="H316" i="73"/>
  <c r="J18" i="73"/>
  <c r="J19" i="72"/>
  <c r="K19" i="72"/>
  <c r="K263" i="72"/>
  <c r="J263" i="72"/>
  <c r="K316" i="73" l="1"/>
  <c r="J316" i="73"/>
  <c r="H316" i="72"/>
  <c r="K18" i="72"/>
  <c r="J18" i="72"/>
  <c r="K316" i="72" l="1"/>
  <c r="J316" i="72"/>
  <c r="H157" i="71" l="1"/>
  <c r="G157" i="71"/>
  <c r="F157" i="71"/>
  <c r="E157" i="71"/>
  <c r="D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H112" i="71"/>
  <c r="G112" i="71"/>
  <c r="F112" i="71"/>
  <c r="E112" i="71"/>
  <c r="D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157" i="71" l="1"/>
  <c r="I112" i="71"/>
  <c r="H203" i="65"/>
  <c r="G203" i="65"/>
  <c r="F203" i="65"/>
  <c r="E203" i="65"/>
  <c r="D203" i="65"/>
  <c r="C203" i="65"/>
  <c r="H107" i="65"/>
  <c r="G107" i="65"/>
  <c r="F107" i="65"/>
  <c r="E107" i="65"/>
  <c r="D107" i="65"/>
  <c r="C107" i="65"/>
  <c r="G76" i="66"/>
  <c r="G70" i="66"/>
  <c r="G68" i="66"/>
  <c r="G19" i="66"/>
  <c r="K111" i="70"/>
  <c r="F111" i="70"/>
  <c r="I111" i="70"/>
  <c r="K110" i="70"/>
  <c r="F110" i="70"/>
  <c r="I110" i="70"/>
  <c r="K109" i="70"/>
  <c r="F109" i="70"/>
  <c r="I109" i="70"/>
  <c r="H108" i="70"/>
  <c r="G108" i="70"/>
  <c r="K108" i="70"/>
  <c r="E108" i="70"/>
  <c r="D108" i="70"/>
  <c r="F108" i="70"/>
  <c r="K107" i="70"/>
  <c r="F107" i="70"/>
  <c r="I107" i="70"/>
  <c r="K106" i="70"/>
  <c r="F106" i="70"/>
  <c r="I106" i="70"/>
  <c r="K105" i="70"/>
  <c r="F105" i="70"/>
  <c r="I105" i="70"/>
  <c r="H104" i="70"/>
  <c r="G104" i="70"/>
  <c r="K104" i="70"/>
  <c r="E104" i="70"/>
  <c r="D104" i="70"/>
  <c r="F104" i="70"/>
  <c r="K103" i="70"/>
  <c r="F103" i="70"/>
  <c r="I103" i="70"/>
  <c r="K102" i="70"/>
  <c r="F102" i="70"/>
  <c r="I102" i="70"/>
  <c r="K101" i="70"/>
  <c r="F101" i="70"/>
  <c r="I101" i="70"/>
  <c r="H100" i="70"/>
  <c r="G100" i="70"/>
  <c r="K100" i="70"/>
  <c r="E100" i="70"/>
  <c r="D100" i="70"/>
  <c r="F100" i="70"/>
  <c r="H99" i="70"/>
  <c r="H112" i="70"/>
  <c r="G99" i="70"/>
  <c r="G112" i="70"/>
  <c r="E99" i="70"/>
  <c r="E112" i="70"/>
  <c r="D99" i="70"/>
  <c r="D112" i="70"/>
  <c r="F112" i="70"/>
  <c r="K98" i="70"/>
  <c r="I98" i="70"/>
  <c r="F98" i="70"/>
  <c r="J98" i="70"/>
  <c r="K96" i="70"/>
  <c r="I96" i="70"/>
  <c r="F96" i="70"/>
  <c r="J96" i="70"/>
  <c r="K95" i="70"/>
  <c r="I95" i="70"/>
  <c r="F95" i="70"/>
  <c r="J95" i="70"/>
  <c r="K94" i="70"/>
  <c r="I94" i="70"/>
  <c r="F94" i="70"/>
  <c r="J94" i="70"/>
  <c r="K93" i="70"/>
  <c r="I93" i="70"/>
  <c r="F93" i="70"/>
  <c r="J93" i="70"/>
  <c r="K92" i="70"/>
  <c r="I92" i="70"/>
  <c r="F92" i="70"/>
  <c r="J92" i="70"/>
  <c r="K91" i="70"/>
  <c r="I91" i="70"/>
  <c r="F91" i="70"/>
  <c r="J91" i="70"/>
  <c r="K90" i="70"/>
  <c r="I90" i="70"/>
  <c r="F90" i="70"/>
  <c r="J90" i="70"/>
  <c r="H89" i="70"/>
  <c r="G89" i="70"/>
  <c r="K89" i="70"/>
  <c r="E89" i="70"/>
  <c r="D89" i="70"/>
  <c r="F89" i="70"/>
  <c r="K88" i="70"/>
  <c r="I88" i="70"/>
  <c r="F88" i="70"/>
  <c r="J88" i="70"/>
  <c r="K87" i="70"/>
  <c r="I87" i="70"/>
  <c r="F87" i="70"/>
  <c r="J87" i="70"/>
  <c r="K86" i="70"/>
  <c r="I86" i="70"/>
  <c r="F86" i="70"/>
  <c r="J86" i="70"/>
  <c r="K85" i="70"/>
  <c r="I85" i="70"/>
  <c r="F85" i="70"/>
  <c r="J85" i="70"/>
  <c r="K84" i="70"/>
  <c r="I84" i="70"/>
  <c r="F84" i="70"/>
  <c r="J84" i="70"/>
  <c r="K83" i="70"/>
  <c r="I83" i="70"/>
  <c r="F83" i="70"/>
  <c r="J83" i="70"/>
  <c r="K82" i="70"/>
  <c r="I82" i="70"/>
  <c r="F82" i="70"/>
  <c r="J82" i="70"/>
  <c r="H81" i="70"/>
  <c r="H97" i="70"/>
  <c r="G81" i="70"/>
  <c r="G97" i="70"/>
  <c r="E81" i="70"/>
  <c r="E97" i="70"/>
  <c r="D81" i="70"/>
  <c r="D97" i="70"/>
  <c r="K80" i="70"/>
  <c r="I80" i="70"/>
  <c r="F80" i="70"/>
  <c r="J80" i="70"/>
  <c r="F78" i="70"/>
  <c r="F77" i="70"/>
  <c r="F76" i="70"/>
  <c r="F75" i="70"/>
  <c r="K72" i="70"/>
  <c r="I72" i="70"/>
  <c r="F72" i="70"/>
  <c r="J72" i="70"/>
  <c r="K71" i="70"/>
  <c r="I71" i="70"/>
  <c r="F71" i="70"/>
  <c r="J71" i="70"/>
  <c r="K70" i="70"/>
  <c r="I70" i="70"/>
  <c r="F70" i="70"/>
  <c r="J70" i="70"/>
  <c r="K69" i="70"/>
  <c r="I69" i="70"/>
  <c r="F69" i="70"/>
  <c r="J69" i="70"/>
  <c r="K68" i="70"/>
  <c r="I68" i="70"/>
  <c r="F68" i="70"/>
  <c r="J68" i="70"/>
  <c r="K67" i="70"/>
  <c r="I67" i="70"/>
  <c r="F67" i="70"/>
  <c r="J67" i="70"/>
  <c r="H66" i="70"/>
  <c r="H73" i="70"/>
  <c r="G66" i="70"/>
  <c r="E66" i="70"/>
  <c r="D66" i="70"/>
  <c r="D73" i="70"/>
  <c r="K65" i="70"/>
  <c r="I65" i="70"/>
  <c r="F65" i="70"/>
  <c r="J65" i="70"/>
  <c r="K64" i="70"/>
  <c r="I64" i="70"/>
  <c r="F64" i="70"/>
  <c r="J64" i="70"/>
  <c r="H63" i="70"/>
  <c r="G63" i="70"/>
  <c r="K63" i="70"/>
  <c r="E63" i="70"/>
  <c r="D63" i="70"/>
  <c r="F63" i="70"/>
  <c r="K62" i="70"/>
  <c r="I62" i="70"/>
  <c r="F62" i="70"/>
  <c r="J62" i="70"/>
  <c r="K60" i="70"/>
  <c r="I60" i="70"/>
  <c r="F60" i="70"/>
  <c r="J60" i="70"/>
  <c r="K59" i="70"/>
  <c r="I59" i="70"/>
  <c r="F59" i="70"/>
  <c r="J59" i="70"/>
  <c r="K58" i="70"/>
  <c r="I58" i="70"/>
  <c r="F58" i="70"/>
  <c r="J58" i="70"/>
  <c r="K57" i="70"/>
  <c r="I57" i="70"/>
  <c r="F57" i="70"/>
  <c r="J57" i="70"/>
  <c r="H56" i="70"/>
  <c r="G56" i="70"/>
  <c r="K56" i="70"/>
  <c r="E56" i="70"/>
  <c r="D56" i="70"/>
  <c r="K55" i="70"/>
  <c r="F55" i="70"/>
  <c r="I55" i="70"/>
  <c r="K54" i="70"/>
  <c r="F54" i="70"/>
  <c r="I54" i="70"/>
  <c r="K53" i="70"/>
  <c r="F53" i="70"/>
  <c r="I53" i="70"/>
  <c r="H52" i="70"/>
  <c r="G52" i="70"/>
  <c r="K52" i="70"/>
  <c r="E52" i="70"/>
  <c r="D52" i="70"/>
  <c r="F52" i="70"/>
  <c r="K51" i="70"/>
  <c r="F51" i="70"/>
  <c r="J51" i="70"/>
  <c r="K50" i="70"/>
  <c r="J50" i="70"/>
  <c r="F50" i="70"/>
  <c r="K49" i="70"/>
  <c r="F49" i="70"/>
  <c r="I49" i="70"/>
  <c r="K48" i="70"/>
  <c r="F48" i="70"/>
  <c r="I48" i="70"/>
  <c r="K47" i="70"/>
  <c r="F47" i="70"/>
  <c r="I47" i="70"/>
  <c r="K46" i="70"/>
  <c r="F46" i="70"/>
  <c r="I46" i="70"/>
  <c r="K45" i="70"/>
  <c r="F45" i="70"/>
  <c r="I45" i="70"/>
  <c r="K44" i="70"/>
  <c r="F44" i="70"/>
  <c r="I44" i="70"/>
  <c r="K43" i="70"/>
  <c r="F43" i="70"/>
  <c r="I43" i="70"/>
  <c r="H42" i="70"/>
  <c r="G42" i="70"/>
  <c r="K42" i="70"/>
  <c r="E42" i="70"/>
  <c r="D42" i="70"/>
  <c r="F42" i="70"/>
  <c r="K41" i="70"/>
  <c r="F41" i="70"/>
  <c r="K40" i="70"/>
  <c r="F40" i="70"/>
  <c r="K39" i="70"/>
  <c r="F39" i="70"/>
  <c r="K38" i="70"/>
  <c r="F38" i="70"/>
  <c r="K37" i="70"/>
  <c r="F37" i="70"/>
  <c r="K36" i="70"/>
  <c r="F36" i="70"/>
  <c r="K35" i="70"/>
  <c r="F35" i="70"/>
  <c r="K34" i="70"/>
  <c r="F34" i="70"/>
  <c r="K33" i="70"/>
  <c r="F33" i="70"/>
  <c r="H32" i="70"/>
  <c r="G32" i="70"/>
  <c r="K32" i="70"/>
  <c r="E32" i="70"/>
  <c r="D32" i="70"/>
  <c r="F32" i="70"/>
  <c r="K31" i="70"/>
  <c r="F31" i="70"/>
  <c r="K30" i="70"/>
  <c r="F30" i="70"/>
  <c r="H29" i="70"/>
  <c r="H28" i="70"/>
  <c r="K28" i="70"/>
  <c r="G29" i="70"/>
  <c r="K29" i="70"/>
  <c r="E29" i="70"/>
  <c r="D29" i="70"/>
  <c r="F29" i="70"/>
  <c r="G28" i="70"/>
  <c r="E28" i="70"/>
  <c r="K27" i="70"/>
  <c r="F27" i="70"/>
  <c r="K26" i="70"/>
  <c r="F26" i="70"/>
  <c r="K25" i="70"/>
  <c r="F25" i="70"/>
  <c r="H24" i="70"/>
  <c r="G24" i="70"/>
  <c r="K24" i="70"/>
  <c r="E24" i="70"/>
  <c r="D24" i="70"/>
  <c r="F24" i="70"/>
  <c r="K23" i="70"/>
  <c r="F23" i="70"/>
  <c r="K22" i="70"/>
  <c r="F22" i="70"/>
  <c r="I22" i="70"/>
  <c r="K21" i="70"/>
  <c r="F21" i="70"/>
  <c r="I21" i="70"/>
  <c r="K20" i="70"/>
  <c r="F20" i="70"/>
  <c r="I20" i="70"/>
  <c r="K19" i="70"/>
  <c r="F19" i="70"/>
  <c r="I19" i="70"/>
  <c r="H18" i="70"/>
  <c r="G18" i="70"/>
  <c r="K18" i="70"/>
  <c r="E18" i="70"/>
  <c r="D18" i="70"/>
  <c r="F18" i="70"/>
  <c r="K17" i="70"/>
  <c r="F17" i="70"/>
  <c r="I17" i="70"/>
  <c r="K16" i="70"/>
  <c r="F16" i="70"/>
  <c r="I16" i="70"/>
  <c r="K15" i="70"/>
  <c r="F15" i="70"/>
  <c r="I15" i="70"/>
  <c r="H14" i="70"/>
  <c r="G14" i="70"/>
  <c r="K14" i="70"/>
  <c r="E14" i="70"/>
  <c r="D14" i="70"/>
  <c r="F14" i="70"/>
  <c r="H13" i="70"/>
  <c r="G13" i="70"/>
  <c r="K13" i="70"/>
  <c r="E13" i="70"/>
  <c r="D13" i="70"/>
  <c r="F13" i="70"/>
  <c r="K12" i="70"/>
  <c r="F12" i="70"/>
  <c r="I12" i="70"/>
  <c r="H11" i="70"/>
  <c r="G11" i="70"/>
  <c r="K11" i="70"/>
  <c r="E11" i="70"/>
  <c r="D11" i="70"/>
  <c r="F11" i="70"/>
  <c r="H10" i="70"/>
  <c r="H61" i="70"/>
  <c r="H74" i="70"/>
  <c r="H113" i="70"/>
  <c r="G10" i="70"/>
  <c r="G61" i="70"/>
  <c r="E10" i="70"/>
  <c r="E61" i="70"/>
  <c r="D10" i="70"/>
  <c r="C31" i="69"/>
  <c r="C27" i="69"/>
  <c r="C34" i="69"/>
  <c r="C36" i="69"/>
  <c r="C38" i="69"/>
  <c r="C22" i="69"/>
  <c r="C15" i="69"/>
  <c r="C11" i="69"/>
  <c r="L180" i="68"/>
  <c r="K180" i="68"/>
  <c r="L179" i="68"/>
  <c r="K179" i="68"/>
  <c r="L176" i="68"/>
  <c r="H176" i="68"/>
  <c r="K176" i="68"/>
  <c r="L175" i="68"/>
  <c r="K175" i="68"/>
  <c r="H175" i="68"/>
  <c r="L174" i="68"/>
  <c r="H174" i="68"/>
  <c r="K174" i="68"/>
  <c r="L173" i="68"/>
  <c r="K173" i="68"/>
  <c r="H173" i="68"/>
  <c r="L172" i="68"/>
  <c r="H172" i="68"/>
  <c r="K172" i="68"/>
  <c r="L171" i="68"/>
  <c r="K171" i="68"/>
  <c r="H171" i="68"/>
  <c r="L170" i="68"/>
  <c r="H170" i="68"/>
  <c r="K170" i="68"/>
  <c r="J169" i="68"/>
  <c r="G169" i="68"/>
  <c r="H169" i="68"/>
  <c r="F169" i="68"/>
  <c r="L168" i="68"/>
  <c r="H168" i="68"/>
  <c r="K168" i="68"/>
  <c r="L167" i="68"/>
  <c r="K167" i="68"/>
  <c r="H167" i="68"/>
  <c r="J166" i="68"/>
  <c r="F166" i="68"/>
  <c r="L165" i="68"/>
  <c r="K165" i="68"/>
  <c r="H165" i="68"/>
  <c r="L164" i="68"/>
  <c r="H164" i="68"/>
  <c r="K164" i="68"/>
  <c r="J163" i="68"/>
  <c r="L162" i="68"/>
  <c r="H162" i="68"/>
  <c r="K162" i="68"/>
  <c r="L161" i="68"/>
  <c r="K161" i="68"/>
  <c r="H161" i="68"/>
  <c r="L160" i="68"/>
  <c r="H160" i="68"/>
  <c r="K160" i="68"/>
  <c r="L159" i="68"/>
  <c r="K159" i="68"/>
  <c r="H159" i="68"/>
  <c r="L158" i="68"/>
  <c r="H158" i="68"/>
  <c r="K158" i="68"/>
  <c r="L157" i="68"/>
  <c r="K157" i="68"/>
  <c r="H157" i="68"/>
  <c r="L156" i="68"/>
  <c r="H156" i="68"/>
  <c r="K156" i="68"/>
  <c r="L155" i="68"/>
  <c r="K155" i="68"/>
  <c r="H155" i="68"/>
  <c r="L154" i="68"/>
  <c r="H154" i="68"/>
  <c r="K154" i="68"/>
  <c r="L153" i="68"/>
  <c r="K153" i="68"/>
  <c r="H153" i="68"/>
  <c r="L152" i="68"/>
  <c r="H152" i="68"/>
  <c r="K152" i="68"/>
  <c r="L151" i="68"/>
  <c r="K151" i="68"/>
  <c r="H151" i="68"/>
  <c r="J150" i="68"/>
  <c r="L150" i="68"/>
  <c r="I150" i="68"/>
  <c r="G150" i="68"/>
  <c r="F150" i="68"/>
  <c r="H150" i="68"/>
  <c r="L149" i="68"/>
  <c r="K149" i="68"/>
  <c r="H149" i="68"/>
  <c r="L148" i="68"/>
  <c r="H148" i="68"/>
  <c r="K148" i="68"/>
  <c r="L147" i="68"/>
  <c r="K147" i="68"/>
  <c r="H147" i="68"/>
  <c r="L146" i="68"/>
  <c r="H146" i="68"/>
  <c r="K146" i="68"/>
  <c r="L145" i="68"/>
  <c r="K145" i="68"/>
  <c r="H145" i="68"/>
  <c r="L144" i="68"/>
  <c r="H144" i="68"/>
  <c r="K144" i="68"/>
  <c r="L143" i="68"/>
  <c r="K143" i="68"/>
  <c r="H143" i="68"/>
  <c r="L142" i="68"/>
  <c r="H142" i="68"/>
  <c r="K142" i="68"/>
  <c r="L141" i="68"/>
  <c r="K141" i="68"/>
  <c r="H141" i="68"/>
  <c r="L140" i="68"/>
  <c r="H140" i="68"/>
  <c r="K140" i="68"/>
  <c r="L139" i="68"/>
  <c r="K139" i="68"/>
  <c r="H139" i="68"/>
  <c r="L138" i="68"/>
  <c r="H138" i="68"/>
  <c r="K138" i="68"/>
  <c r="J137" i="68"/>
  <c r="I137" i="68"/>
  <c r="L137" i="68"/>
  <c r="G137" i="68"/>
  <c r="H137" i="68"/>
  <c r="K137" i="68"/>
  <c r="F137" i="68"/>
  <c r="J136" i="68"/>
  <c r="J177" i="68"/>
  <c r="I136" i="68"/>
  <c r="L135" i="68"/>
  <c r="H135" i="68"/>
  <c r="K135" i="68"/>
  <c r="L133" i="68"/>
  <c r="K133" i="68"/>
  <c r="H133" i="68"/>
  <c r="L132" i="68"/>
  <c r="H132" i="68"/>
  <c r="K132" i="68"/>
  <c r="L131" i="68"/>
  <c r="K131" i="68"/>
  <c r="H131" i="68"/>
  <c r="L130" i="68"/>
  <c r="H130" i="68"/>
  <c r="K130" i="68"/>
  <c r="L129" i="68"/>
  <c r="K129" i="68"/>
  <c r="H129" i="68"/>
  <c r="L128" i="68"/>
  <c r="H128" i="68"/>
  <c r="K128" i="68"/>
  <c r="L127" i="68"/>
  <c r="K127" i="68"/>
  <c r="H127" i="68"/>
  <c r="L126" i="68"/>
  <c r="H126" i="68"/>
  <c r="K126" i="68"/>
  <c r="L125" i="68"/>
  <c r="K125" i="68"/>
  <c r="H125" i="68"/>
  <c r="J124" i="68"/>
  <c r="L124" i="68"/>
  <c r="I124" i="68"/>
  <c r="G124" i="68"/>
  <c r="F124" i="68"/>
  <c r="H124" i="68"/>
  <c r="L123" i="68"/>
  <c r="K123" i="68"/>
  <c r="H123" i="68"/>
  <c r="L122" i="68"/>
  <c r="H122" i="68"/>
  <c r="K122" i="68"/>
  <c r="L121" i="68"/>
  <c r="K121" i="68"/>
  <c r="H121" i="68"/>
  <c r="L120" i="68"/>
  <c r="H120" i="68"/>
  <c r="K120" i="68"/>
  <c r="L119" i="68"/>
  <c r="K119" i="68"/>
  <c r="H119" i="68"/>
  <c r="L118" i="68"/>
  <c r="H118" i="68"/>
  <c r="K118" i="68"/>
  <c r="L117" i="68"/>
  <c r="K117" i="68"/>
  <c r="H117" i="68"/>
  <c r="L116" i="68"/>
  <c r="H116" i="68"/>
  <c r="K116" i="68"/>
  <c r="L115" i="68"/>
  <c r="K115" i="68"/>
  <c r="H115" i="68"/>
  <c r="J114" i="68"/>
  <c r="L114" i="68"/>
  <c r="I114" i="68"/>
  <c r="I134" i="68"/>
  <c r="G114" i="68"/>
  <c r="G134" i="68"/>
  <c r="F114" i="68"/>
  <c r="H114" i="68"/>
  <c r="L113" i="68"/>
  <c r="K113" i="68"/>
  <c r="H113" i="68"/>
  <c r="I111" i="68"/>
  <c r="L110" i="68"/>
  <c r="H110" i="68"/>
  <c r="K110" i="68"/>
  <c r="L109" i="68"/>
  <c r="K109" i="68"/>
  <c r="H109" i="68"/>
  <c r="L108" i="68"/>
  <c r="H108" i="68"/>
  <c r="K108" i="68"/>
  <c r="L107" i="68"/>
  <c r="K107" i="68"/>
  <c r="H107" i="68"/>
  <c r="L106" i="68"/>
  <c r="H106" i="68"/>
  <c r="K106" i="68"/>
  <c r="L105" i="68"/>
  <c r="K105" i="68"/>
  <c r="H105" i="68"/>
  <c r="J104" i="68"/>
  <c r="J111" i="68"/>
  <c r="I104" i="68"/>
  <c r="G104" i="68"/>
  <c r="G111" i="68"/>
  <c r="F104" i="68"/>
  <c r="F111" i="68"/>
  <c r="L103" i="68"/>
  <c r="K103" i="68"/>
  <c r="H103" i="68"/>
  <c r="L102" i="68"/>
  <c r="H102" i="68"/>
  <c r="K102" i="68"/>
  <c r="L101" i="68"/>
  <c r="K101" i="68"/>
  <c r="H101" i="68"/>
  <c r="J100" i="68"/>
  <c r="L100" i="68"/>
  <c r="I100" i="68"/>
  <c r="G100" i="68"/>
  <c r="F100" i="68"/>
  <c r="H100" i="68"/>
  <c r="L99" i="68"/>
  <c r="K99" i="68"/>
  <c r="L97" i="68"/>
  <c r="K97" i="68"/>
  <c r="H97" i="68"/>
  <c r="L96" i="68"/>
  <c r="H96" i="68"/>
  <c r="K96" i="68"/>
  <c r="L95" i="68"/>
  <c r="K95" i="68"/>
  <c r="H95" i="68"/>
  <c r="L94" i="68"/>
  <c r="H94" i="68"/>
  <c r="K94" i="68"/>
  <c r="L93" i="68"/>
  <c r="K93" i="68"/>
  <c r="H93" i="68"/>
  <c r="J92" i="68"/>
  <c r="I92" i="68"/>
  <c r="L92" i="68"/>
  <c r="G92" i="68"/>
  <c r="F92" i="68"/>
  <c r="H92" i="68"/>
  <c r="K92" i="68"/>
  <c r="L91" i="68"/>
  <c r="K91" i="68"/>
  <c r="H91" i="68"/>
  <c r="L90" i="68"/>
  <c r="H90" i="68"/>
  <c r="K90" i="68"/>
  <c r="L89" i="68"/>
  <c r="K89" i="68"/>
  <c r="H89" i="68"/>
  <c r="L88" i="68"/>
  <c r="H88" i="68"/>
  <c r="K88" i="68"/>
  <c r="L87" i="68"/>
  <c r="K87" i="68"/>
  <c r="H87" i="68"/>
  <c r="L86" i="68"/>
  <c r="H86" i="68"/>
  <c r="K86" i="68"/>
  <c r="L85" i="68"/>
  <c r="K85" i="68"/>
  <c r="H85" i="68"/>
  <c r="L84" i="68"/>
  <c r="H84" i="68"/>
  <c r="K84" i="68"/>
  <c r="L83" i="68"/>
  <c r="K83" i="68"/>
  <c r="H83" i="68"/>
  <c r="L82" i="68"/>
  <c r="H82" i="68"/>
  <c r="K82" i="68"/>
  <c r="J81" i="68"/>
  <c r="I81" i="68"/>
  <c r="L81" i="68"/>
  <c r="G81" i="68"/>
  <c r="G80" i="68"/>
  <c r="G58" i="68"/>
  <c r="F81" i="68"/>
  <c r="H81" i="68"/>
  <c r="K81" i="68"/>
  <c r="J80" i="68"/>
  <c r="I80" i="68"/>
  <c r="L80" i="68"/>
  <c r="F80" i="68"/>
  <c r="L79" i="68"/>
  <c r="H79" i="68"/>
  <c r="K79" i="68"/>
  <c r="L78" i="68"/>
  <c r="K78" i="68"/>
  <c r="H78" i="68"/>
  <c r="L77" i="68"/>
  <c r="H77" i="68"/>
  <c r="K77" i="68"/>
  <c r="L76" i="68"/>
  <c r="K76" i="68"/>
  <c r="H76" i="68"/>
  <c r="L75" i="68"/>
  <c r="H75" i="68"/>
  <c r="K75" i="68"/>
  <c r="L74" i="68"/>
  <c r="K74" i="68"/>
  <c r="H74" i="68"/>
  <c r="L73" i="68"/>
  <c r="H73" i="68"/>
  <c r="K73" i="68"/>
  <c r="L72" i="68"/>
  <c r="H72" i="68"/>
  <c r="K72" i="68"/>
  <c r="L71" i="68"/>
  <c r="H71" i="68"/>
  <c r="K71" i="68"/>
  <c r="L70" i="68"/>
  <c r="H70" i="68"/>
  <c r="K70" i="68"/>
  <c r="L69" i="68"/>
  <c r="H69" i="68"/>
  <c r="K69" i="68"/>
  <c r="L68" i="68"/>
  <c r="H68" i="68"/>
  <c r="K68" i="68"/>
  <c r="L67" i="68"/>
  <c r="H67" i="68"/>
  <c r="K67" i="68"/>
  <c r="L66" i="68"/>
  <c r="H66" i="68"/>
  <c r="K66" i="68"/>
  <c r="L65" i="68"/>
  <c r="H65" i="68"/>
  <c r="K65" i="68"/>
  <c r="L64" i="68"/>
  <c r="H64" i="68"/>
  <c r="K64" i="68"/>
  <c r="L63" i="68"/>
  <c r="H63" i="68"/>
  <c r="K63" i="68"/>
  <c r="L62" i="68"/>
  <c r="H62" i="68"/>
  <c r="K62" i="68"/>
  <c r="L61" i="68"/>
  <c r="H61" i="68"/>
  <c r="K61" i="68"/>
  <c r="L60" i="68"/>
  <c r="H60" i="68"/>
  <c r="K60" i="68"/>
  <c r="J59" i="68"/>
  <c r="J58" i="68"/>
  <c r="I59" i="68"/>
  <c r="L59" i="68"/>
  <c r="G59" i="68"/>
  <c r="F59" i="68"/>
  <c r="H59" i="68"/>
  <c r="F58" i="68"/>
  <c r="L57" i="68"/>
  <c r="H57" i="68"/>
  <c r="K57" i="68"/>
  <c r="L56" i="68"/>
  <c r="H56" i="68"/>
  <c r="K56" i="68"/>
  <c r="L55" i="68"/>
  <c r="H55" i="68"/>
  <c r="K55" i="68"/>
  <c r="L54" i="68"/>
  <c r="H54" i="68"/>
  <c r="K54" i="68"/>
  <c r="L53" i="68"/>
  <c r="H53" i="68"/>
  <c r="K53" i="68"/>
  <c r="L52" i="68"/>
  <c r="H52" i="68"/>
  <c r="K52" i="68"/>
  <c r="L51" i="68"/>
  <c r="H51" i="68"/>
  <c r="K51" i="68"/>
  <c r="L50" i="68"/>
  <c r="H50" i="68"/>
  <c r="K50" i="68"/>
  <c r="L49" i="68"/>
  <c r="H49" i="68"/>
  <c r="K49" i="68"/>
  <c r="L48" i="68"/>
  <c r="H48" i="68"/>
  <c r="K48" i="68"/>
  <c r="L47" i="68"/>
  <c r="H47" i="68"/>
  <c r="K47" i="68"/>
  <c r="J46" i="68"/>
  <c r="J45" i="68"/>
  <c r="J44" i="68"/>
  <c r="I46" i="68"/>
  <c r="G46" i="68"/>
  <c r="F46" i="68"/>
  <c r="F45" i="68"/>
  <c r="I45" i="68"/>
  <c r="L45" i="68"/>
  <c r="G45" i="68"/>
  <c r="G44" i="68"/>
  <c r="L43" i="68"/>
  <c r="H43" i="68"/>
  <c r="K43" i="68"/>
  <c r="L42" i="68"/>
  <c r="H42" i="68"/>
  <c r="K42" i="68"/>
  <c r="L41" i="68"/>
  <c r="H41" i="68"/>
  <c r="K41" i="68"/>
  <c r="L40" i="68"/>
  <c r="H40" i="68"/>
  <c r="K40" i="68"/>
  <c r="L39" i="68"/>
  <c r="H39" i="68"/>
  <c r="K39" i="68"/>
  <c r="L38" i="68"/>
  <c r="H38" i="68"/>
  <c r="K38" i="68"/>
  <c r="L37" i="68"/>
  <c r="H37" i="68"/>
  <c r="K37" i="68"/>
  <c r="L36" i="68"/>
  <c r="H36" i="68"/>
  <c r="K36" i="68"/>
  <c r="L35" i="68"/>
  <c r="H35" i="68"/>
  <c r="K35" i="68"/>
  <c r="L34" i="68"/>
  <c r="H34" i="68"/>
  <c r="K34" i="68"/>
  <c r="J33" i="68"/>
  <c r="I33" i="68"/>
  <c r="L33" i="68"/>
  <c r="G33" i="68"/>
  <c r="F33" i="68"/>
  <c r="H33" i="68"/>
  <c r="L32" i="68"/>
  <c r="H32" i="68"/>
  <c r="K32" i="68"/>
  <c r="J31" i="68"/>
  <c r="I31" i="68"/>
  <c r="L31" i="68"/>
  <c r="G31" i="68"/>
  <c r="G30" i="68"/>
  <c r="F31" i="68"/>
  <c r="H31" i="68"/>
  <c r="J30" i="68"/>
  <c r="L29" i="68"/>
  <c r="H29" i="68"/>
  <c r="K29" i="68"/>
  <c r="L28" i="68"/>
  <c r="H28" i="68"/>
  <c r="K28" i="68"/>
  <c r="L27" i="68"/>
  <c r="H27" i="68"/>
  <c r="K27" i="68"/>
  <c r="L26" i="68"/>
  <c r="H26" i="68"/>
  <c r="K26" i="68"/>
  <c r="L25" i="68"/>
  <c r="H25" i="68"/>
  <c r="K25" i="68"/>
  <c r="L24" i="68"/>
  <c r="H24" i="68"/>
  <c r="K24" i="68"/>
  <c r="L23" i="68"/>
  <c r="H23" i="68"/>
  <c r="K23" i="68"/>
  <c r="J22" i="68"/>
  <c r="L22" i="68"/>
  <c r="I22" i="68"/>
  <c r="G22" i="68"/>
  <c r="F22" i="68"/>
  <c r="H22" i="68"/>
  <c r="L21" i="68"/>
  <c r="K21" i="68"/>
  <c r="H21" i="68"/>
  <c r="L20" i="68"/>
  <c r="H20" i="68"/>
  <c r="K20" i="68"/>
  <c r="L19" i="68"/>
  <c r="K19" i="68"/>
  <c r="H19" i="68"/>
  <c r="L18" i="68"/>
  <c r="H18" i="68"/>
  <c r="K18" i="68"/>
  <c r="L17" i="68"/>
  <c r="K17" i="68"/>
  <c r="H17" i="68"/>
  <c r="L16" i="68"/>
  <c r="H16" i="68"/>
  <c r="K16" i="68"/>
  <c r="L15" i="68"/>
  <c r="K15" i="68"/>
  <c r="H15" i="68"/>
  <c r="J14" i="68"/>
  <c r="J13" i="68"/>
  <c r="I14" i="68"/>
  <c r="G14" i="68"/>
  <c r="F14" i="68"/>
  <c r="F13" i="68"/>
  <c r="I13" i="68"/>
  <c r="L13" i="68"/>
  <c r="G13" i="68"/>
  <c r="G10" i="68"/>
  <c r="G98" i="68"/>
  <c r="G112" i="68"/>
  <c r="L12" i="68"/>
  <c r="H12" i="68"/>
  <c r="K12" i="68"/>
  <c r="J11" i="68"/>
  <c r="J10" i="68"/>
  <c r="J98" i="68"/>
  <c r="J112" i="68"/>
  <c r="I11" i="68"/>
  <c r="L11" i="68"/>
  <c r="G11" i="68"/>
  <c r="F11" i="68"/>
  <c r="H11" i="68"/>
  <c r="Q28" i="64"/>
  <c r="P28" i="64"/>
  <c r="O28" i="64"/>
  <c r="N28" i="64"/>
  <c r="M28" i="64"/>
  <c r="L28" i="64"/>
  <c r="K28" i="64"/>
  <c r="J28" i="64"/>
  <c r="I28" i="64"/>
  <c r="H28" i="64"/>
  <c r="G28" i="64"/>
  <c r="F28" i="64"/>
  <c r="E28" i="64"/>
  <c r="D28" i="64"/>
  <c r="R27" i="64"/>
  <c r="R26" i="64"/>
  <c r="R25" i="64"/>
  <c r="R24" i="64"/>
  <c r="R23" i="64"/>
  <c r="R22" i="64"/>
  <c r="R21" i="64"/>
  <c r="R20" i="64"/>
  <c r="R19" i="64"/>
  <c r="G28" i="63"/>
  <c r="G27" i="63"/>
  <c r="G26" i="63"/>
  <c r="G25" i="63"/>
  <c r="G24" i="63"/>
  <c r="F23" i="63"/>
  <c r="E23" i="63"/>
  <c r="F20" i="63"/>
  <c r="E20" i="63"/>
  <c r="E19" i="63" s="1"/>
  <c r="H27" i="62"/>
  <c r="G27" i="62"/>
  <c r="J27" i="62"/>
  <c r="E27" i="62"/>
  <c r="D27" i="62"/>
  <c r="J26" i="62"/>
  <c r="F26" i="62"/>
  <c r="I26" i="62"/>
  <c r="J25" i="62"/>
  <c r="F25" i="62"/>
  <c r="I25" i="62"/>
  <c r="J24" i="62"/>
  <c r="F24" i="62"/>
  <c r="I24" i="62"/>
  <c r="J23" i="62"/>
  <c r="F23" i="62"/>
  <c r="I23" i="62"/>
  <c r="J22" i="62"/>
  <c r="F22" i="62"/>
  <c r="I22" i="62"/>
  <c r="J21" i="62"/>
  <c r="F21" i="62"/>
  <c r="I21" i="62"/>
  <c r="J20" i="62"/>
  <c r="F20" i="62"/>
  <c r="I20" i="62"/>
  <c r="J19" i="62"/>
  <c r="F19" i="62"/>
  <c r="I19" i="62"/>
  <c r="J18" i="62"/>
  <c r="F18" i="62"/>
  <c r="I18" i="62"/>
  <c r="J17" i="62"/>
  <c r="F17" i="62"/>
  <c r="I17" i="62"/>
  <c r="J16" i="62"/>
  <c r="F16" i="62"/>
  <c r="I16" i="62"/>
  <c r="J15" i="62"/>
  <c r="F15" i="62"/>
  <c r="I15" i="62"/>
  <c r="J14" i="62"/>
  <c r="F14" i="62"/>
  <c r="I14" i="62"/>
  <c r="J13" i="62"/>
  <c r="F13" i="62"/>
  <c r="I13" i="62"/>
  <c r="J12" i="62"/>
  <c r="F12" i="62"/>
  <c r="I12" i="62"/>
  <c r="J11" i="62"/>
  <c r="F11" i="62"/>
  <c r="I11" i="62"/>
  <c r="J10" i="62"/>
  <c r="F10" i="62"/>
  <c r="I10" i="62"/>
  <c r="J9" i="62"/>
  <c r="F9" i="62"/>
  <c r="I9" i="62"/>
  <c r="K108" i="60"/>
  <c r="G108" i="60"/>
  <c r="J108" i="60"/>
  <c r="K107" i="60"/>
  <c r="J107" i="60"/>
  <c r="K106" i="60"/>
  <c r="J106" i="60"/>
  <c r="G106" i="60"/>
  <c r="K105" i="60"/>
  <c r="G105" i="60"/>
  <c r="J105" i="60"/>
  <c r="K104" i="60"/>
  <c r="J104" i="60"/>
  <c r="G104" i="60"/>
  <c r="K103" i="60"/>
  <c r="G103" i="60"/>
  <c r="J103" i="60"/>
  <c r="K102" i="60"/>
  <c r="J102" i="60"/>
  <c r="G102" i="60"/>
  <c r="I101" i="60"/>
  <c r="I99" i="60"/>
  <c r="I96" i="60"/>
  <c r="H101" i="60"/>
  <c r="K101" i="60"/>
  <c r="F101" i="60"/>
  <c r="E101" i="60"/>
  <c r="G101" i="60"/>
  <c r="K100" i="60"/>
  <c r="G100" i="60"/>
  <c r="J100" i="60"/>
  <c r="H99" i="60"/>
  <c r="H96" i="60"/>
  <c r="K96" i="60"/>
  <c r="F99" i="60"/>
  <c r="E99" i="60"/>
  <c r="G99" i="60"/>
  <c r="K98" i="60"/>
  <c r="G98" i="60"/>
  <c r="J98" i="60"/>
  <c r="K97" i="60"/>
  <c r="G97" i="60"/>
  <c r="J97" i="60"/>
  <c r="F96" i="60"/>
  <c r="E96" i="60"/>
  <c r="G96" i="60"/>
  <c r="K95" i="60"/>
  <c r="G95" i="60"/>
  <c r="J95" i="60"/>
  <c r="K94" i="60"/>
  <c r="J94" i="60"/>
  <c r="K93" i="60"/>
  <c r="J93" i="60"/>
  <c r="G93" i="60"/>
  <c r="K92" i="60"/>
  <c r="G92" i="60"/>
  <c r="J92" i="60"/>
  <c r="K91" i="60"/>
  <c r="J91" i="60"/>
  <c r="G91" i="60"/>
  <c r="K90" i="60"/>
  <c r="G90" i="60"/>
  <c r="J90" i="60"/>
  <c r="K89" i="60"/>
  <c r="J89" i="60"/>
  <c r="G89" i="60"/>
  <c r="I88" i="60"/>
  <c r="I86" i="60"/>
  <c r="I83" i="60"/>
  <c r="H88" i="60"/>
  <c r="K88" i="60"/>
  <c r="F88" i="60"/>
  <c r="E88" i="60"/>
  <c r="G88" i="60"/>
  <c r="K87" i="60"/>
  <c r="G87" i="60"/>
  <c r="J87" i="60"/>
  <c r="F86" i="60"/>
  <c r="K85" i="60"/>
  <c r="J85" i="60"/>
  <c r="G85" i="60"/>
  <c r="K84" i="60"/>
  <c r="G84" i="60"/>
  <c r="J84" i="60"/>
  <c r="F83" i="60"/>
  <c r="K82" i="60"/>
  <c r="G82" i="60"/>
  <c r="J82" i="60"/>
  <c r="K81" i="60"/>
  <c r="G81" i="60"/>
  <c r="J81" i="60"/>
  <c r="K80" i="60"/>
  <c r="G80" i="60"/>
  <c r="J80" i="60"/>
  <c r="K79" i="60"/>
  <c r="G79" i="60"/>
  <c r="J79" i="60"/>
  <c r="I78" i="60"/>
  <c r="K78" i="60"/>
  <c r="H78" i="60"/>
  <c r="F78" i="60"/>
  <c r="E78" i="60"/>
  <c r="G78" i="60"/>
  <c r="K77" i="60"/>
  <c r="J77" i="60"/>
  <c r="G77" i="60"/>
  <c r="K76" i="60"/>
  <c r="G76" i="60"/>
  <c r="J76" i="60"/>
  <c r="K75" i="60"/>
  <c r="J75" i="60"/>
  <c r="G75" i="60"/>
  <c r="K74" i="60"/>
  <c r="G74" i="60"/>
  <c r="J74" i="60"/>
  <c r="I73" i="60"/>
  <c r="H73" i="60"/>
  <c r="K73" i="60"/>
  <c r="F73" i="60"/>
  <c r="E73" i="60"/>
  <c r="G73" i="60"/>
  <c r="K72" i="60"/>
  <c r="J72" i="60"/>
  <c r="K71" i="60"/>
  <c r="G71" i="60"/>
  <c r="J71" i="60"/>
  <c r="K70" i="60"/>
  <c r="G70" i="60"/>
  <c r="J70" i="60"/>
  <c r="K69" i="60"/>
  <c r="G69" i="60"/>
  <c r="J69" i="60"/>
  <c r="K68" i="60"/>
  <c r="G68" i="60"/>
  <c r="J68" i="60"/>
  <c r="K67" i="60"/>
  <c r="G67" i="60"/>
  <c r="J67" i="60"/>
  <c r="I66" i="60"/>
  <c r="H66" i="60"/>
  <c r="K66" i="60"/>
  <c r="F66" i="60"/>
  <c r="F65" i="60"/>
  <c r="F64" i="60"/>
  <c r="E66" i="60"/>
  <c r="G66" i="60"/>
  <c r="I65" i="60"/>
  <c r="I64" i="60"/>
  <c r="E65" i="60"/>
  <c r="E64" i="60"/>
  <c r="K63" i="60"/>
  <c r="G63" i="60"/>
  <c r="J63" i="60"/>
  <c r="K62" i="60"/>
  <c r="J62" i="60"/>
  <c r="G62" i="60"/>
  <c r="K60" i="60"/>
  <c r="G60" i="60"/>
  <c r="J60" i="60"/>
  <c r="I59" i="60"/>
  <c r="I58" i="60" s="1"/>
  <c r="I57" i="60" s="1"/>
  <c r="H59" i="60"/>
  <c r="K59" i="60" s="1"/>
  <c r="F59" i="60"/>
  <c r="F58" i="60"/>
  <c r="E59" i="60"/>
  <c r="G59" i="60"/>
  <c r="K56" i="60"/>
  <c r="G56" i="60"/>
  <c r="J56" i="60"/>
  <c r="I55" i="60"/>
  <c r="H55" i="60"/>
  <c r="K55" i="60"/>
  <c r="F55" i="60"/>
  <c r="E55" i="60"/>
  <c r="G55" i="60"/>
  <c r="K54" i="60"/>
  <c r="J54" i="60"/>
  <c r="K53" i="60"/>
  <c r="G53" i="60"/>
  <c r="J53" i="60"/>
  <c r="K52" i="60"/>
  <c r="J52" i="60"/>
  <c r="G52" i="60"/>
  <c r="K51" i="60"/>
  <c r="G51" i="60"/>
  <c r="J51" i="60"/>
  <c r="K50" i="60"/>
  <c r="J50" i="60"/>
  <c r="G50" i="60"/>
  <c r="K49" i="60"/>
  <c r="G49" i="60"/>
  <c r="J49" i="60"/>
  <c r="K48" i="60"/>
  <c r="J48" i="60"/>
  <c r="G48" i="60"/>
  <c r="I47" i="60"/>
  <c r="I46" i="60"/>
  <c r="H47" i="60"/>
  <c r="F47" i="60"/>
  <c r="F46" i="60"/>
  <c r="F45" i="60"/>
  <c r="E47" i="60"/>
  <c r="E46" i="60"/>
  <c r="H46" i="60"/>
  <c r="K43" i="60"/>
  <c r="G43" i="60"/>
  <c r="J43" i="60"/>
  <c r="H42" i="60"/>
  <c r="F42" i="60"/>
  <c r="F41" i="60"/>
  <c r="E42" i="60"/>
  <c r="K40" i="60"/>
  <c r="G40" i="60"/>
  <c r="J40" i="60"/>
  <c r="I39" i="60"/>
  <c r="H39" i="60"/>
  <c r="K39" i="60"/>
  <c r="F39" i="60"/>
  <c r="E39" i="60"/>
  <c r="G39" i="60"/>
  <c r="K38" i="60"/>
  <c r="J38" i="60"/>
  <c r="K37" i="60"/>
  <c r="J37" i="60"/>
  <c r="K36" i="60"/>
  <c r="G36" i="60"/>
  <c r="J36" i="60"/>
  <c r="K35" i="60"/>
  <c r="J35" i="60"/>
  <c r="K34" i="60"/>
  <c r="J34" i="60"/>
  <c r="K33" i="60"/>
  <c r="J33" i="60"/>
  <c r="G33" i="60"/>
  <c r="K32" i="60"/>
  <c r="G32" i="60"/>
  <c r="J32" i="60"/>
  <c r="I31" i="60"/>
  <c r="H31" i="60"/>
  <c r="K31" i="60"/>
  <c r="F31" i="60"/>
  <c r="E31" i="60"/>
  <c r="G31" i="60"/>
  <c r="K30" i="60"/>
  <c r="G30" i="60"/>
  <c r="J30" i="60"/>
  <c r="K29" i="60"/>
  <c r="G29" i="60"/>
  <c r="J29" i="60"/>
  <c r="K28" i="60"/>
  <c r="G28" i="60"/>
  <c r="J28" i="60"/>
  <c r="K27" i="60"/>
  <c r="G27" i="60"/>
  <c r="J27" i="60"/>
  <c r="K26" i="60"/>
  <c r="G26" i="60"/>
  <c r="J26" i="60"/>
  <c r="I25" i="60"/>
  <c r="H25" i="60"/>
  <c r="F25" i="60"/>
  <c r="F24" i="60"/>
  <c r="F23" i="60"/>
  <c r="E25" i="60"/>
  <c r="G25" i="60"/>
  <c r="I24" i="60"/>
  <c r="I23" i="60"/>
  <c r="K22" i="60"/>
  <c r="J22" i="60"/>
  <c r="G22" i="60"/>
  <c r="K21" i="60"/>
  <c r="G21" i="60"/>
  <c r="J21" i="60"/>
  <c r="I20" i="60"/>
  <c r="H20" i="60"/>
  <c r="F20" i="60"/>
  <c r="F19" i="60"/>
  <c r="F18" i="60"/>
  <c r="E20" i="60"/>
  <c r="G20" i="60"/>
  <c r="I19" i="60"/>
  <c r="I18" i="60"/>
  <c r="E19" i="60"/>
  <c r="J70" i="58"/>
  <c r="F70" i="58"/>
  <c r="I70" i="58"/>
  <c r="J69" i="58"/>
  <c r="F69" i="58"/>
  <c r="I69" i="58"/>
  <c r="J68" i="58"/>
  <c r="I68" i="58"/>
  <c r="F68" i="58"/>
  <c r="J67" i="58"/>
  <c r="F67" i="58"/>
  <c r="I67" i="58"/>
  <c r="H66" i="58"/>
  <c r="G66" i="58"/>
  <c r="E66" i="58"/>
  <c r="D66" i="58"/>
  <c r="F66" i="58"/>
  <c r="J65" i="58"/>
  <c r="F65" i="58"/>
  <c r="I65" i="58"/>
  <c r="J64" i="58"/>
  <c r="I64" i="58"/>
  <c r="F64" i="58"/>
  <c r="J63" i="58"/>
  <c r="F63" i="58"/>
  <c r="I63" i="58"/>
  <c r="J62" i="58"/>
  <c r="I62" i="58"/>
  <c r="F62" i="58"/>
  <c r="J61" i="58"/>
  <c r="F61" i="58"/>
  <c r="I61" i="58"/>
  <c r="J60" i="58"/>
  <c r="I60" i="58"/>
  <c r="F60" i="58"/>
  <c r="J59" i="58"/>
  <c r="F59" i="58"/>
  <c r="I59" i="58"/>
  <c r="H58" i="58"/>
  <c r="G58" i="58"/>
  <c r="E58" i="58"/>
  <c r="D58" i="58"/>
  <c r="F58" i="58"/>
  <c r="J57" i="58"/>
  <c r="F57" i="58"/>
  <c r="I57" i="58"/>
  <c r="J56" i="58"/>
  <c r="I56" i="58"/>
  <c r="F56" i="58"/>
  <c r="J55" i="58"/>
  <c r="F55" i="58"/>
  <c r="I55" i="58"/>
  <c r="H54" i="58"/>
  <c r="G54" i="58"/>
  <c r="E54" i="58"/>
  <c r="D54" i="58"/>
  <c r="F54" i="58"/>
  <c r="J53" i="58"/>
  <c r="F53" i="58"/>
  <c r="I53" i="58"/>
  <c r="J52" i="58"/>
  <c r="I52" i="58"/>
  <c r="F52" i="58"/>
  <c r="J51" i="58"/>
  <c r="F51" i="58"/>
  <c r="I51" i="58"/>
  <c r="J50" i="58"/>
  <c r="I50" i="58"/>
  <c r="F50" i="58"/>
  <c r="J49" i="58"/>
  <c r="F49" i="58"/>
  <c r="I49" i="58"/>
  <c r="J48" i="58"/>
  <c r="I48" i="58"/>
  <c r="F48" i="58"/>
  <c r="H47" i="58"/>
  <c r="G47" i="58"/>
  <c r="J47" i="58"/>
  <c r="E47" i="58"/>
  <c r="D47" i="58"/>
  <c r="F47" i="58"/>
  <c r="G46" i="58"/>
  <c r="E46" i="58"/>
  <c r="J45" i="58"/>
  <c r="F45" i="58"/>
  <c r="I45" i="58"/>
  <c r="J44" i="58"/>
  <c r="I44" i="58"/>
  <c r="F44" i="58"/>
  <c r="J43" i="58"/>
  <c r="F43" i="58"/>
  <c r="I43" i="58"/>
  <c r="H42" i="58"/>
  <c r="G42" i="58"/>
  <c r="E42" i="58"/>
  <c r="D42" i="58"/>
  <c r="F42" i="58"/>
  <c r="J40" i="58"/>
  <c r="F40" i="58"/>
  <c r="I40" i="58"/>
  <c r="J39" i="58"/>
  <c r="I39" i="58"/>
  <c r="F39" i="58"/>
  <c r="J38" i="58"/>
  <c r="F38" i="58"/>
  <c r="I38" i="58"/>
  <c r="J37" i="58"/>
  <c r="I37" i="58"/>
  <c r="F37" i="58"/>
  <c r="J36" i="58"/>
  <c r="F36" i="58"/>
  <c r="I36" i="58"/>
  <c r="J35" i="58"/>
  <c r="I35" i="58"/>
  <c r="F35" i="58"/>
  <c r="J34" i="58"/>
  <c r="F34" i="58"/>
  <c r="I34" i="58"/>
  <c r="J33" i="58"/>
  <c r="I33" i="58"/>
  <c r="F33" i="58"/>
  <c r="H32" i="58"/>
  <c r="H18" i="58"/>
  <c r="G32" i="58"/>
  <c r="J32" i="58"/>
  <c r="E32" i="58"/>
  <c r="D32" i="58"/>
  <c r="F32" i="58"/>
  <c r="J31" i="58"/>
  <c r="F31" i="58"/>
  <c r="I31" i="58"/>
  <c r="J30" i="58"/>
  <c r="F30" i="58"/>
  <c r="I30" i="58"/>
  <c r="J29" i="58"/>
  <c r="F29" i="58"/>
  <c r="I29" i="58"/>
  <c r="J28" i="58"/>
  <c r="F28" i="58"/>
  <c r="I28" i="58"/>
  <c r="J27" i="58"/>
  <c r="F27" i="58"/>
  <c r="I27" i="58"/>
  <c r="J26" i="58"/>
  <c r="F26" i="58"/>
  <c r="I26" i="58"/>
  <c r="J25" i="58"/>
  <c r="F25" i="58"/>
  <c r="I25" i="58"/>
  <c r="J24" i="58"/>
  <c r="F24" i="58"/>
  <c r="I24" i="58"/>
  <c r="J23" i="58"/>
  <c r="F23" i="58"/>
  <c r="I23" i="58"/>
  <c r="H22" i="58"/>
  <c r="J22" i="58"/>
  <c r="G22" i="58"/>
  <c r="E22" i="58"/>
  <c r="D22" i="58"/>
  <c r="F22" i="58"/>
  <c r="J21" i="58"/>
  <c r="I21" i="58"/>
  <c r="F21" i="58"/>
  <c r="J20" i="58"/>
  <c r="F20" i="58"/>
  <c r="I20" i="58"/>
  <c r="H19" i="58"/>
  <c r="G19" i="58"/>
  <c r="E19" i="58"/>
  <c r="E18" i="58"/>
  <c r="E17" i="58"/>
  <c r="E71" i="58"/>
  <c r="D19" i="58"/>
  <c r="F19" i="58"/>
  <c r="D18" i="58"/>
  <c r="F18" i="58"/>
  <c r="J70" i="57"/>
  <c r="F70" i="57"/>
  <c r="I70" i="57"/>
  <c r="J69" i="57"/>
  <c r="F69" i="57"/>
  <c r="I69" i="57"/>
  <c r="J68" i="57"/>
  <c r="F68" i="57"/>
  <c r="I68" i="57"/>
  <c r="J67" i="57"/>
  <c r="F67" i="57"/>
  <c r="I67" i="57"/>
  <c r="H66" i="57"/>
  <c r="G66" i="57"/>
  <c r="E66" i="57"/>
  <c r="D66" i="57"/>
  <c r="F66" i="57"/>
  <c r="J65" i="57"/>
  <c r="F65" i="57"/>
  <c r="I65" i="57"/>
  <c r="J64" i="57"/>
  <c r="F64" i="57"/>
  <c r="I64" i="57"/>
  <c r="J63" i="57"/>
  <c r="F63" i="57"/>
  <c r="I63" i="57"/>
  <c r="J62" i="57"/>
  <c r="F62" i="57"/>
  <c r="I62" i="57"/>
  <c r="J61" i="57"/>
  <c r="F61" i="57"/>
  <c r="I61" i="57"/>
  <c r="J60" i="57"/>
  <c r="F60" i="57"/>
  <c r="I60" i="57"/>
  <c r="J59" i="57"/>
  <c r="F59" i="57"/>
  <c r="I59" i="57"/>
  <c r="H58" i="57"/>
  <c r="G58" i="57"/>
  <c r="E58" i="57"/>
  <c r="D58" i="57"/>
  <c r="F58" i="57"/>
  <c r="J57" i="57"/>
  <c r="F57" i="57"/>
  <c r="I57" i="57"/>
  <c r="J56" i="57"/>
  <c r="F56" i="57"/>
  <c r="I56" i="57"/>
  <c r="J55" i="57"/>
  <c r="F55" i="57"/>
  <c r="I55" i="57"/>
  <c r="H54" i="57"/>
  <c r="G54" i="57"/>
  <c r="E54" i="57"/>
  <c r="D54" i="57"/>
  <c r="F54" i="57"/>
  <c r="J53" i="57"/>
  <c r="F53" i="57"/>
  <c r="I53" i="57"/>
  <c r="J52" i="57"/>
  <c r="F52" i="57"/>
  <c r="I52" i="57"/>
  <c r="J51" i="57"/>
  <c r="F51" i="57"/>
  <c r="I51" i="57"/>
  <c r="J50" i="57"/>
  <c r="F50" i="57"/>
  <c r="I50" i="57"/>
  <c r="J49" i="57"/>
  <c r="F49" i="57"/>
  <c r="I49" i="57"/>
  <c r="J48" i="57"/>
  <c r="F48" i="57"/>
  <c r="I48" i="57"/>
  <c r="H47" i="57"/>
  <c r="J47" i="57"/>
  <c r="G47" i="57"/>
  <c r="E47" i="57"/>
  <c r="D47" i="57"/>
  <c r="F47" i="57"/>
  <c r="G46" i="57"/>
  <c r="E46" i="57"/>
  <c r="J45" i="57"/>
  <c r="F45" i="57"/>
  <c r="I45" i="57"/>
  <c r="J44" i="57"/>
  <c r="F44" i="57"/>
  <c r="I44" i="57"/>
  <c r="J43" i="57"/>
  <c r="F43" i="57"/>
  <c r="I43" i="57"/>
  <c r="H42" i="57"/>
  <c r="G42" i="57"/>
  <c r="E42" i="57"/>
  <c r="D42" i="57"/>
  <c r="F42" i="57"/>
  <c r="J40" i="57"/>
  <c r="F40" i="57"/>
  <c r="I40" i="57"/>
  <c r="J39" i="57"/>
  <c r="F39" i="57"/>
  <c r="I39" i="57"/>
  <c r="J38" i="57"/>
  <c r="F38" i="57"/>
  <c r="I38" i="57"/>
  <c r="J37" i="57"/>
  <c r="F37" i="57"/>
  <c r="I37" i="57"/>
  <c r="J36" i="57"/>
  <c r="F36" i="57"/>
  <c r="I36" i="57"/>
  <c r="J35" i="57"/>
  <c r="F35" i="57"/>
  <c r="I35" i="57"/>
  <c r="J34" i="57"/>
  <c r="F34" i="57"/>
  <c r="I34" i="57"/>
  <c r="J33" i="57"/>
  <c r="F33" i="57"/>
  <c r="I33" i="57"/>
  <c r="H32" i="57"/>
  <c r="J32" i="57"/>
  <c r="G32" i="57"/>
  <c r="E32" i="57"/>
  <c r="D32" i="57"/>
  <c r="F32" i="57"/>
  <c r="J31" i="57"/>
  <c r="I31" i="57"/>
  <c r="F31" i="57"/>
  <c r="J30" i="57"/>
  <c r="F30" i="57"/>
  <c r="I30" i="57"/>
  <c r="J29" i="57"/>
  <c r="I29" i="57"/>
  <c r="F29" i="57"/>
  <c r="J28" i="57"/>
  <c r="F28" i="57"/>
  <c r="I28" i="57"/>
  <c r="J27" i="57"/>
  <c r="I27" i="57"/>
  <c r="F27" i="57"/>
  <c r="J26" i="57"/>
  <c r="F26" i="57"/>
  <c r="I26" i="57"/>
  <c r="J25" i="57"/>
  <c r="I25" i="57"/>
  <c r="F25" i="57"/>
  <c r="J24" i="57"/>
  <c r="F24" i="57"/>
  <c r="I24" i="57"/>
  <c r="J23" i="57"/>
  <c r="I23" i="57"/>
  <c r="F23" i="57"/>
  <c r="H22" i="57"/>
  <c r="G22" i="57"/>
  <c r="J22" i="57"/>
  <c r="E22" i="57"/>
  <c r="D22" i="57"/>
  <c r="F22" i="57"/>
  <c r="J21" i="57"/>
  <c r="F21" i="57"/>
  <c r="I21" i="57"/>
  <c r="J20" i="57"/>
  <c r="F20" i="57"/>
  <c r="I20" i="57"/>
  <c r="H19" i="57"/>
  <c r="G19" i="57"/>
  <c r="E19" i="57"/>
  <c r="E18" i="57"/>
  <c r="E17" i="57"/>
  <c r="E71" i="57"/>
  <c r="D19" i="57"/>
  <c r="F19" i="57"/>
  <c r="H18" i="57"/>
  <c r="J70" i="56"/>
  <c r="F70" i="56"/>
  <c r="I70" i="56"/>
  <c r="J69" i="56"/>
  <c r="F69" i="56"/>
  <c r="I69" i="56"/>
  <c r="J68" i="56"/>
  <c r="F68" i="56"/>
  <c r="I68" i="56"/>
  <c r="J67" i="56"/>
  <c r="F67" i="56"/>
  <c r="I67" i="56"/>
  <c r="H66" i="56"/>
  <c r="G66" i="56"/>
  <c r="E66" i="56"/>
  <c r="D66" i="56"/>
  <c r="F66" i="56"/>
  <c r="J65" i="56"/>
  <c r="F65" i="56"/>
  <c r="I65" i="56"/>
  <c r="J64" i="56"/>
  <c r="F64" i="56"/>
  <c r="I64" i="56"/>
  <c r="J63" i="56"/>
  <c r="F63" i="56"/>
  <c r="I63" i="56"/>
  <c r="J62" i="56"/>
  <c r="F62" i="56"/>
  <c r="I62" i="56"/>
  <c r="J61" i="56"/>
  <c r="F61" i="56"/>
  <c r="I61" i="56"/>
  <c r="J60" i="56"/>
  <c r="F60" i="56"/>
  <c r="I60" i="56"/>
  <c r="J59" i="56"/>
  <c r="F59" i="56"/>
  <c r="I59" i="56"/>
  <c r="H58" i="56"/>
  <c r="G58" i="56"/>
  <c r="E58" i="56"/>
  <c r="D58" i="56"/>
  <c r="F58" i="56"/>
  <c r="J57" i="56"/>
  <c r="F57" i="56"/>
  <c r="I57" i="56"/>
  <c r="J56" i="56"/>
  <c r="F56" i="56"/>
  <c r="I56" i="56"/>
  <c r="J55" i="56"/>
  <c r="F55" i="56"/>
  <c r="I55" i="56"/>
  <c r="H54" i="56"/>
  <c r="G54" i="56"/>
  <c r="E54" i="56"/>
  <c r="D54" i="56"/>
  <c r="F54" i="56"/>
  <c r="J53" i="56"/>
  <c r="F53" i="56"/>
  <c r="I53" i="56"/>
  <c r="J52" i="56"/>
  <c r="F52" i="56"/>
  <c r="I52" i="56"/>
  <c r="J51" i="56"/>
  <c r="F51" i="56"/>
  <c r="I51" i="56"/>
  <c r="J50" i="56"/>
  <c r="F50" i="56"/>
  <c r="I50" i="56"/>
  <c r="J49" i="56"/>
  <c r="F49" i="56"/>
  <c r="I49" i="56"/>
  <c r="J48" i="56"/>
  <c r="F48" i="56"/>
  <c r="I48" i="56"/>
  <c r="H47" i="56"/>
  <c r="J47" i="56"/>
  <c r="G47" i="56"/>
  <c r="E47" i="56"/>
  <c r="D47" i="56"/>
  <c r="F47" i="56"/>
  <c r="G46" i="56"/>
  <c r="E46" i="56"/>
  <c r="J45" i="56"/>
  <c r="F45" i="56"/>
  <c r="I45" i="56"/>
  <c r="J44" i="56"/>
  <c r="F44" i="56"/>
  <c r="I44" i="56"/>
  <c r="J43" i="56"/>
  <c r="F43" i="56"/>
  <c r="I43" i="56"/>
  <c r="H42" i="56"/>
  <c r="G42" i="56"/>
  <c r="E42" i="56"/>
  <c r="D42" i="56"/>
  <c r="F42" i="56"/>
  <c r="J40" i="56"/>
  <c r="F40" i="56"/>
  <c r="I40" i="56"/>
  <c r="J39" i="56"/>
  <c r="F39" i="56"/>
  <c r="I39" i="56"/>
  <c r="J38" i="56"/>
  <c r="F38" i="56"/>
  <c r="I38" i="56"/>
  <c r="J37" i="56"/>
  <c r="F37" i="56"/>
  <c r="I37" i="56"/>
  <c r="J36" i="56"/>
  <c r="F36" i="56"/>
  <c r="I36" i="56"/>
  <c r="J35" i="56"/>
  <c r="F35" i="56"/>
  <c r="I35" i="56"/>
  <c r="J34" i="56"/>
  <c r="F34" i="56"/>
  <c r="I34" i="56"/>
  <c r="J33" i="56"/>
  <c r="F33" i="56"/>
  <c r="I33" i="56"/>
  <c r="H32" i="56"/>
  <c r="J32" i="56"/>
  <c r="G32" i="56"/>
  <c r="E32" i="56"/>
  <c r="D32" i="56"/>
  <c r="F32" i="56"/>
  <c r="J31" i="56"/>
  <c r="I31" i="56"/>
  <c r="F31" i="56"/>
  <c r="J30" i="56"/>
  <c r="F30" i="56"/>
  <c r="I30" i="56"/>
  <c r="J29" i="56"/>
  <c r="I29" i="56"/>
  <c r="F29" i="56"/>
  <c r="J28" i="56"/>
  <c r="F28" i="56"/>
  <c r="I28" i="56"/>
  <c r="J27" i="56"/>
  <c r="I27" i="56"/>
  <c r="F27" i="56"/>
  <c r="J26" i="56"/>
  <c r="F26" i="56"/>
  <c r="I26" i="56"/>
  <c r="J25" i="56"/>
  <c r="I25" i="56"/>
  <c r="F25" i="56"/>
  <c r="J24" i="56"/>
  <c r="F24" i="56"/>
  <c r="I24" i="56"/>
  <c r="J23" i="56"/>
  <c r="I23" i="56"/>
  <c r="F23" i="56"/>
  <c r="H22" i="56"/>
  <c r="G22" i="56"/>
  <c r="J22" i="56"/>
  <c r="E22" i="56"/>
  <c r="D22" i="56"/>
  <c r="F22" i="56"/>
  <c r="J21" i="56"/>
  <c r="F21" i="56"/>
  <c r="I21" i="56"/>
  <c r="J20" i="56"/>
  <c r="F20" i="56"/>
  <c r="I20" i="56"/>
  <c r="H19" i="56"/>
  <c r="G19" i="56"/>
  <c r="E19" i="56"/>
  <c r="E18" i="56"/>
  <c r="E17" i="56"/>
  <c r="E71" i="56"/>
  <c r="D19" i="56"/>
  <c r="F19" i="56"/>
  <c r="H18" i="56"/>
  <c r="J70" i="55"/>
  <c r="I70" i="55"/>
  <c r="F70" i="55"/>
  <c r="J69" i="55"/>
  <c r="F69" i="55"/>
  <c r="I69" i="55"/>
  <c r="J68" i="55"/>
  <c r="I68" i="55"/>
  <c r="F68" i="55"/>
  <c r="J67" i="55"/>
  <c r="F67" i="55"/>
  <c r="I67" i="55"/>
  <c r="H66" i="55"/>
  <c r="G66" i="55"/>
  <c r="E66" i="55"/>
  <c r="D66" i="55"/>
  <c r="F66" i="55"/>
  <c r="J65" i="55"/>
  <c r="F65" i="55"/>
  <c r="I65" i="55"/>
  <c r="J64" i="55"/>
  <c r="I64" i="55"/>
  <c r="F64" i="55"/>
  <c r="J63" i="55"/>
  <c r="F63" i="55"/>
  <c r="I63" i="55"/>
  <c r="J62" i="55"/>
  <c r="I62" i="55"/>
  <c r="F62" i="55"/>
  <c r="J61" i="55"/>
  <c r="F61" i="55"/>
  <c r="I61" i="55"/>
  <c r="J60" i="55"/>
  <c r="I60" i="55"/>
  <c r="F60" i="55"/>
  <c r="J59" i="55"/>
  <c r="F59" i="55"/>
  <c r="I59" i="55"/>
  <c r="H58" i="55"/>
  <c r="G58" i="55"/>
  <c r="E58" i="55"/>
  <c r="D58" i="55"/>
  <c r="F58" i="55"/>
  <c r="J57" i="55"/>
  <c r="F57" i="55"/>
  <c r="I57" i="55"/>
  <c r="J56" i="55"/>
  <c r="I56" i="55"/>
  <c r="F56" i="55"/>
  <c r="J55" i="55"/>
  <c r="F55" i="55"/>
  <c r="I55" i="55"/>
  <c r="H54" i="55"/>
  <c r="G54" i="55"/>
  <c r="E54" i="55"/>
  <c r="D54" i="55"/>
  <c r="F54" i="55"/>
  <c r="J53" i="55"/>
  <c r="F53" i="55"/>
  <c r="I53" i="55"/>
  <c r="J52" i="55"/>
  <c r="I52" i="55"/>
  <c r="F52" i="55"/>
  <c r="J51" i="55"/>
  <c r="F51" i="55"/>
  <c r="I51" i="55"/>
  <c r="J50" i="55"/>
  <c r="I50" i="55"/>
  <c r="F50" i="55"/>
  <c r="J49" i="55"/>
  <c r="F49" i="55"/>
  <c r="I49" i="55"/>
  <c r="J48" i="55"/>
  <c r="I48" i="55"/>
  <c r="F48" i="55"/>
  <c r="H47" i="55"/>
  <c r="G47" i="55"/>
  <c r="J47" i="55"/>
  <c r="E47" i="55"/>
  <c r="D47" i="55"/>
  <c r="F47" i="55"/>
  <c r="G46" i="55"/>
  <c r="E46" i="55"/>
  <c r="J45" i="55"/>
  <c r="F45" i="55"/>
  <c r="I45" i="55"/>
  <c r="J44" i="55"/>
  <c r="I44" i="55"/>
  <c r="F44" i="55"/>
  <c r="J43" i="55"/>
  <c r="F43" i="55"/>
  <c r="I43" i="55"/>
  <c r="H42" i="55"/>
  <c r="G42" i="55"/>
  <c r="E42" i="55"/>
  <c r="D42" i="55"/>
  <c r="F42" i="55"/>
  <c r="J40" i="55"/>
  <c r="F40" i="55"/>
  <c r="I40" i="55"/>
  <c r="J39" i="55"/>
  <c r="I39" i="55"/>
  <c r="F39" i="55"/>
  <c r="J38" i="55"/>
  <c r="F38" i="55"/>
  <c r="I38" i="55"/>
  <c r="J37" i="55"/>
  <c r="I37" i="55"/>
  <c r="F37" i="55"/>
  <c r="J36" i="55"/>
  <c r="F36" i="55"/>
  <c r="I36" i="55"/>
  <c r="J35" i="55"/>
  <c r="I35" i="55"/>
  <c r="F35" i="55"/>
  <c r="J34" i="55"/>
  <c r="F34" i="55"/>
  <c r="I34" i="55"/>
  <c r="J33" i="55"/>
  <c r="I33" i="55"/>
  <c r="F33" i="55"/>
  <c r="H32" i="55"/>
  <c r="H18" i="55"/>
  <c r="G32" i="55"/>
  <c r="J32" i="55"/>
  <c r="E32" i="55"/>
  <c r="D32" i="55"/>
  <c r="F32" i="55"/>
  <c r="J31" i="55"/>
  <c r="F31" i="55"/>
  <c r="I31" i="55"/>
  <c r="J30" i="55"/>
  <c r="F30" i="55"/>
  <c r="I30" i="55"/>
  <c r="J29" i="55"/>
  <c r="F29" i="55"/>
  <c r="I29" i="55"/>
  <c r="J28" i="55"/>
  <c r="F28" i="55"/>
  <c r="I28" i="55"/>
  <c r="J27" i="55"/>
  <c r="F27" i="55"/>
  <c r="I27" i="55"/>
  <c r="J26" i="55"/>
  <c r="F26" i="55"/>
  <c r="I26" i="55"/>
  <c r="J25" i="55"/>
  <c r="F25" i="55"/>
  <c r="I25" i="55"/>
  <c r="J24" i="55"/>
  <c r="F24" i="55"/>
  <c r="I24" i="55"/>
  <c r="J23" i="55"/>
  <c r="F23" i="55"/>
  <c r="I23" i="55"/>
  <c r="H22" i="55"/>
  <c r="J22" i="55"/>
  <c r="G22" i="55"/>
  <c r="E22" i="55"/>
  <c r="D22" i="55"/>
  <c r="F22" i="55"/>
  <c r="J21" i="55"/>
  <c r="I21" i="55"/>
  <c r="F21" i="55"/>
  <c r="J20" i="55"/>
  <c r="F20" i="55"/>
  <c r="I20" i="55"/>
  <c r="H19" i="55"/>
  <c r="G19" i="55"/>
  <c r="E19" i="55"/>
  <c r="E18" i="55"/>
  <c r="E17" i="55"/>
  <c r="E71" i="55"/>
  <c r="D19" i="55"/>
  <c r="F19" i="55"/>
  <c r="D18" i="55"/>
  <c r="J70" i="54"/>
  <c r="I70" i="54"/>
  <c r="F70" i="54"/>
  <c r="J69" i="54"/>
  <c r="F69" i="54"/>
  <c r="I69" i="54"/>
  <c r="J68" i="54"/>
  <c r="I68" i="54"/>
  <c r="F68" i="54"/>
  <c r="J67" i="54"/>
  <c r="F67" i="54"/>
  <c r="I67" i="54"/>
  <c r="H66" i="54"/>
  <c r="G66" i="54"/>
  <c r="E66" i="54"/>
  <c r="D66" i="54"/>
  <c r="F66" i="54"/>
  <c r="J65" i="54"/>
  <c r="F65" i="54"/>
  <c r="I65" i="54"/>
  <c r="J64" i="54"/>
  <c r="I64" i="54"/>
  <c r="F64" i="54"/>
  <c r="J63" i="54"/>
  <c r="F63" i="54"/>
  <c r="I63" i="54"/>
  <c r="J62" i="54"/>
  <c r="I62" i="54"/>
  <c r="F62" i="54"/>
  <c r="J61" i="54"/>
  <c r="F61" i="54"/>
  <c r="I61" i="54"/>
  <c r="J60" i="54"/>
  <c r="I60" i="54"/>
  <c r="F60" i="54"/>
  <c r="J59" i="54"/>
  <c r="F59" i="54"/>
  <c r="I59" i="54"/>
  <c r="H58" i="54"/>
  <c r="G58" i="54"/>
  <c r="E58" i="54"/>
  <c r="D58" i="54"/>
  <c r="F58" i="54"/>
  <c r="J57" i="54"/>
  <c r="F57" i="54"/>
  <c r="I57" i="54"/>
  <c r="J56" i="54"/>
  <c r="I56" i="54"/>
  <c r="F56" i="54"/>
  <c r="J55" i="54"/>
  <c r="F55" i="54"/>
  <c r="I55" i="54"/>
  <c r="H54" i="54"/>
  <c r="G54" i="54"/>
  <c r="E54" i="54"/>
  <c r="D54" i="54"/>
  <c r="F54" i="54"/>
  <c r="J53" i="54"/>
  <c r="F53" i="54"/>
  <c r="I53" i="54"/>
  <c r="J52" i="54"/>
  <c r="I52" i="54"/>
  <c r="F52" i="54"/>
  <c r="J51" i="54"/>
  <c r="F51" i="54"/>
  <c r="I51" i="54"/>
  <c r="J50" i="54"/>
  <c r="I50" i="54"/>
  <c r="F50" i="54"/>
  <c r="J49" i="54"/>
  <c r="F49" i="54"/>
  <c r="I49" i="54"/>
  <c r="J48" i="54"/>
  <c r="I48" i="54"/>
  <c r="F48" i="54"/>
  <c r="H47" i="54"/>
  <c r="G47" i="54"/>
  <c r="J47" i="54"/>
  <c r="E47" i="54"/>
  <c r="D47" i="54"/>
  <c r="F47" i="54"/>
  <c r="G46" i="54"/>
  <c r="E46" i="54"/>
  <c r="J45" i="54"/>
  <c r="F45" i="54"/>
  <c r="I45" i="54"/>
  <c r="J44" i="54"/>
  <c r="I44" i="54"/>
  <c r="F44" i="54"/>
  <c r="J43" i="54"/>
  <c r="F43" i="54"/>
  <c r="I43" i="54"/>
  <c r="H42" i="54"/>
  <c r="G42" i="54"/>
  <c r="E42" i="54"/>
  <c r="D42" i="54"/>
  <c r="F42" i="54"/>
  <c r="J40" i="54"/>
  <c r="F40" i="54"/>
  <c r="I40" i="54"/>
  <c r="J39" i="54"/>
  <c r="I39" i="54"/>
  <c r="F39" i="54"/>
  <c r="J38" i="54"/>
  <c r="F38" i="54"/>
  <c r="I38" i="54"/>
  <c r="J37" i="54"/>
  <c r="I37" i="54"/>
  <c r="F37" i="54"/>
  <c r="J36" i="54"/>
  <c r="F36" i="54"/>
  <c r="I36" i="54"/>
  <c r="J35" i="54"/>
  <c r="I35" i="54"/>
  <c r="F35" i="54"/>
  <c r="J34" i="54"/>
  <c r="F34" i="54"/>
  <c r="I34" i="54"/>
  <c r="J33" i="54"/>
  <c r="I33" i="54"/>
  <c r="F33" i="54"/>
  <c r="H32" i="54"/>
  <c r="H18" i="54"/>
  <c r="G32" i="54"/>
  <c r="J32" i="54"/>
  <c r="E32" i="54"/>
  <c r="D32" i="54"/>
  <c r="F32" i="54"/>
  <c r="J31" i="54"/>
  <c r="F31" i="54"/>
  <c r="I31" i="54"/>
  <c r="J30" i="54"/>
  <c r="F30" i="54"/>
  <c r="I30" i="54"/>
  <c r="J29" i="54"/>
  <c r="F29" i="54"/>
  <c r="I29" i="54"/>
  <c r="J28" i="54"/>
  <c r="F28" i="54"/>
  <c r="I28" i="54"/>
  <c r="J27" i="54"/>
  <c r="F27" i="54"/>
  <c r="I27" i="54"/>
  <c r="J26" i="54"/>
  <c r="F26" i="54"/>
  <c r="I26" i="54"/>
  <c r="J25" i="54"/>
  <c r="F25" i="54"/>
  <c r="I25" i="54"/>
  <c r="J24" i="54"/>
  <c r="F24" i="54"/>
  <c r="I24" i="54"/>
  <c r="J23" i="54"/>
  <c r="F23" i="54"/>
  <c r="I23" i="54"/>
  <c r="H22" i="54"/>
  <c r="J22" i="54"/>
  <c r="G22" i="54"/>
  <c r="E22" i="54"/>
  <c r="D22" i="54"/>
  <c r="F22" i="54"/>
  <c r="J21" i="54"/>
  <c r="I21" i="54"/>
  <c r="F21" i="54"/>
  <c r="J20" i="54"/>
  <c r="F20" i="54"/>
  <c r="I20" i="54"/>
  <c r="H19" i="54"/>
  <c r="G19" i="54"/>
  <c r="E19" i="54"/>
  <c r="E18" i="54"/>
  <c r="E17" i="54"/>
  <c r="E71" i="54"/>
  <c r="D19" i="54"/>
  <c r="F19" i="54"/>
  <c r="D18" i="54"/>
  <c r="J70" i="53"/>
  <c r="I70" i="53"/>
  <c r="F70" i="53"/>
  <c r="J69" i="53"/>
  <c r="F69" i="53"/>
  <c r="I69" i="53"/>
  <c r="J68" i="53"/>
  <c r="I68" i="53"/>
  <c r="F68" i="53"/>
  <c r="J67" i="53"/>
  <c r="F67" i="53"/>
  <c r="I67" i="53"/>
  <c r="H66" i="53"/>
  <c r="G66" i="53"/>
  <c r="E66" i="53"/>
  <c r="D66" i="53"/>
  <c r="F66" i="53"/>
  <c r="J65" i="53"/>
  <c r="F65" i="53"/>
  <c r="I65" i="53"/>
  <c r="J64" i="53"/>
  <c r="I64" i="53"/>
  <c r="F64" i="53"/>
  <c r="J63" i="53"/>
  <c r="F63" i="53"/>
  <c r="I63" i="53"/>
  <c r="J62" i="53"/>
  <c r="I62" i="53"/>
  <c r="F62" i="53"/>
  <c r="J61" i="53"/>
  <c r="F61" i="53"/>
  <c r="I61" i="53"/>
  <c r="J60" i="53"/>
  <c r="I60" i="53"/>
  <c r="F60" i="53"/>
  <c r="J59" i="53"/>
  <c r="F59" i="53"/>
  <c r="I59" i="53"/>
  <c r="H58" i="53"/>
  <c r="G58" i="53"/>
  <c r="E58" i="53"/>
  <c r="D58" i="53"/>
  <c r="F58" i="53"/>
  <c r="J57" i="53"/>
  <c r="F57" i="53"/>
  <c r="I57" i="53"/>
  <c r="J56" i="53"/>
  <c r="I56" i="53"/>
  <c r="F56" i="53"/>
  <c r="J55" i="53"/>
  <c r="F55" i="53"/>
  <c r="I55" i="53"/>
  <c r="H54" i="53"/>
  <c r="G54" i="53"/>
  <c r="E54" i="53"/>
  <c r="D54" i="53"/>
  <c r="F54" i="53"/>
  <c r="J53" i="53"/>
  <c r="F53" i="53"/>
  <c r="I53" i="53"/>
  <c r="J52" i="53"/>
  <c r="I52" i="53"/>
  <c r="F52" i="53"/>
  <c r="J51" i="53"/>
  <c r="F51" i="53"/>
  <c r="I51" i="53"/>
  <c r="J50" i="53"/>
  <c r="I50" i="53"/>
  <c r="F50" i="53"/>
  <c r="J49" i="53"/>
  <c r="F49" i="53"/>
  <c r="I49" i="53"/>
  <c r="J48" i="53"/>
  <c r="I48" i="53"/>
  <c r="F48" i="53"/>
  <c r="H47" i="53"/>
  <c r="G47" i="53"/>
  <c r="J47" i="53"/>
  <c r="E47" i="53"/>
  <c r="D47" i="53"/>
  <c r="F47" i="53"/>
  <c r="G46" i="53"/>
  <c r="E46" i="53"/>
  <c r="J45" i="53"/>
  <c r="F45" i="53"/>
  <c r="I45" i="53"/>
  <c r="J44" i="53"/>
  <c r="I44" i="53"/>
  <c r="F44" i="53"/>
  <c r="J43" i="53"/>
  <c r="F43" i="53"/>
  <c r="I43" i="53"/>
  <c r="H42" i="53"/>
  <c r="G42" i="53"/>
  <c r="E42" i="53"/>
  <c r="D42" i="53"/>
  <c r="F42" i="53"/>
  <c r="J40" i="53"/>
  <c r="F40" i="53"/>
  <c r="I40" i="53"/>
  <c r="J39" i="53"/>
  <c r="I39" i="53"/>
  <c r="F39" i="53"/>
  <c r="J38" i="53"/>
  <c r="F38" i="53"/>
  <c r="I38" i="53"/>
  <c r="J37" i="53"/>
  <c r="I37" i="53"/>
  <c r="F37" i="53"/>
  <c r="J36" i="53"/>
  <c r="F36" i="53"/>
  <c r="I36" i="53"/>
  <c r="J35" i="53"/>
  <c r="I35" i="53"/>
  <c r="F35" i="53"/>
  <c r="J34" i="53"/>
  <c r="F34" i="53"/>
  <c r="I34" i="53"/>
  <c r="J33" i="53"/>
  <c r="I33" i="53"/>
  <c r="F33" i="53"/>
  <c r="H32" i="53"/>
  <c r="H18" i="53"/>
  <c r="G32" i="53"/>
  <c r="J32" i="53"/>
  <c r="E32" i="53"/>
  <c r="D32" i="53"/>
  <c r="F32" i="53"/>
  <c r="J31" i="53"/>
  <c r="F31" i="53"/>
  <c r="I31" i="53"/>
  <c r="J30" i="53"/>
  <c r="F30" i="53"/>
  <c r="I30" i="53"/>
  <c r="J29" i="53"/>
  <c r="F29" i="53"/>
  <c r="I29" i="53"/>
  <c r="J28" i="53"/>
  <c r="F28" i="53"/>
  <c r="I28" i="53"/>
  <c r="J27" i="53"/>
  <c r="F27" i="53"/>
  <c r="I27" i="53"/>
  <c r="J26" i="53"/>
  <c r="F26" i="53"/>
  <c r="I26" i="53"/>
  <c r="J25" i="53"/>
  <c r="F25" i="53"/>
  <c r="I25" i="53"/>
  <c r="J24" i="53"/>
  <c r="F24" i="53"/>
  <c r="I24" i="53"/>
  <c r="J23" i="53"/>
  <c r="F23" i="53"/>
  <c r="I23" i="53"/>
  <c r="H22" i="53"/>
  <c r="J22" i="53"/>
  <c r="G22" i="53"/>
  <c r="E22" i="53"/>
  <c r="D22" i="53"/>
  <c r="F22" i="53"/>
  <c r="J21" i="53"/>
  <c r="I21" i="53"/>
  <c r="F21" i="53"/>
  <c r="J20" i="53"/>
  <c r="F20" i="53"/>
  <c r="I20" i="53"/>
  <c r="H19" i="53"/>
  <c r="G19" i="53"/>
  <c r="E19" i="53"/>
  <c r="E18" i="53"/>
  <c r="E17" i="53"/>
  <c r="E71" i="53"/>
  <c r="D19" i="53"/>
  <c r="F19" i="53"/>
  <c r="D18" i="53"/>
  <c r="J70" i="59"/>
  <c r="F70" i="59"/>
  <c r="I70" i="59"/>
  <c r="J69" i="59"/>
  <c r="F69" i="59"/>
  <c r="I69" i="59"/>
  <c r="J68" i="59"/>
  <c r="I68" i="59"/>
  <c r="F68" i="59"/>
  <c r="J67" i="59"/>
  <c r="F67" i="59"/>
  <c r="I67" i="59"/>
  <c r="H66" i="59"/>
  <c r="G66" i="59"/>
  <c r="E66" i="59"/>
  <c r="D66" i="59"/>
  <c r="F66" i="59"/>
  <c r="J65" i="59"/>
  <c r="F65" i="59"/>
  <c r="I65" i="59"/>
  <c r="J64" i="59"/>
  <c r="I64" i="59"/>
  <c r="F64" i="59"/>
  <c r="J63" i="59"/>
  <c r="F63" i="59"/>
  <c r="I63" i="59"/>
  <c r="J62" i="59"/>
  <c r="I62" i="59"/>
  <c r="F62" i="59"/>
  <c r="J61" i="59"/>
  <c r="F61" i="59"/>
  <c r="I61" i="59"/>
  <c r="J60" i="59"/>
  <c r="I60" i="59"/>
  <c r="F60" i="59"/>
  <c r="J59" i="59"/>
  <c r="F59" i="59"/>
  <c r="I59" i="59"/>
  <c r="H58" i="59"/>
  <c r="G58" i="59"/>
  <c r="E58" i="59"/>
  <c r="D58" i="59"/>
  <c r="F58" i="59"/>
  <c r="J57" i="59"/>
  <c r="F57" i="59"/>
  <c r="I57" i="59"/>
  <c r="J56" i="59"/>
  <c r="I56" i="59"/>
  <c r="F56" i="59"/>
  <c r="J55" i="59"/>
  <c r="F55" i="59"/>
  <c r="I55" i="59"/>
  <c r="H54" i="59"/>
  <c r="G54" i="59"/>
  <c r="E54" i="59"/>
  <c r="D54" i="59"/>
  <c r="F54" i="59"/>
  <c r="J53" i="59"/>
  <c r="F53" i="59"/>
  <c r="I53" i="59"/>
  <c r="J52" i="59"/>
  <c r="I52" i="59"/>
  <c r="F52" i="59"/>
  <c r="J51" i="59"/>
  <c r="F51" i="59"/>
  <c r="I51" i="59"/>
  <c r="J50" i="59"/>
  <c r="I50" i="59"/>
  <c r="F50" i="59"/>
  <c r="J49" i="59"/>
  <c r="F49" i="59"/>
  <c r="I49" i="59"/>
  <c r="J48" i="59"/>
  <c r="I48" i="59"/>
  <c r="F48" i="59"/>
  <c r="H47" i="59"/>
  <c r="G47" i="59"/>
  <c r="J47" i="59"/>
  <c r="E47" i="59"/>
  <c r="D47" i="59"/>
  <c r="F47" i="59"/>
  <c r="G46" i="59"/>
  <c r="E46" i="59"/>
  <c r="J45" i="59"/>
  <c r="F45" i="59"/>
  <c r="I45" i="59"/>
  <c r="J44" i="59"/>
  <c r="I44" i="59"/>
  <c r="F44" i="59"/>
  <c r="J43" i="59"/>
  <c r="F43" i="59"/>
  <c r="I43" i="59"/>
  <c r="H42" i="59"/>
  <c r="G42" i="59"/>
  <c r="E42" i="59"/>
  <c r="D42" i="59"/>
  <c r="F42" i="59"/>
  <c r="J40" i="59"/>
  <c r="F40" i="59"/>
  <c r="I40" i="59"/>
  <c r="J39" i="59"/>
  <c r="I39" i="59"/>
  <c r="F39" i="59"/>
  <c r="J38" i="59"/>
  <c r="F38" i="59"/>
  <c r="I38" i="59"/>
  <c r="J37" i="59"/>
  <c r="I37" i="59"/>
  <c r="F37" i="59"/>
  <c r="J36" i="59"/>
  <c r="F36" i="59"/>
  <c r="I36" i="59"/>
  <c r="J35" i="59"/>
  <c r="I35" i="59"/>
  <c r="F35" i="59"/>
  <c r="J34" i="59"/>
  <c r="F34" i="59"/>
  <c r="I34" i="59"/>
  <c r="J33" i="59"/>
  <c r="I33" i="59"/>
  <c r="F33" i="59"/>
  <c r="H32" i="59"/>
  <c r="H18" i="59"/>
  <c r="G32" i="59"/>
  <c r="J32" i="59"/>
  <c r="E32" i="59"/>
  <c r="D32" i="59"/>
  <c r="F32" i="59"/>
  <c r="J31" i="59"/>
  <c r="F31" i="59"/>
  <c r="I31" i="59"/>
  <c r="J30" i="59"/>
  <c r="F30" i="59"/>
  <c r="I30" i="59"/>
  <c r="J29" i="59"/>
  <c r="F29" i="59"/>
  <c r="I29" i="59"/>
  <c r="J28" i="59"/>
  <c r="F28" i="59"/>
  <c r="I28" i="59"/>
  <c r="J27" i="59"/>
  <c r="F27" i="59"/>
  <c r="I27" i="59"/>
  <c r="J26" i="59"/>
  <c r="F26" i="59"/>
  <c r="I26" i="59"/>
  <c r="J25" i="59"/>
  <c r="F25" i="59"/>
  <c r="I25" i="59"/>
  <c r="J24" i="59"/>
  <c r="F24" i="59"/>
  <c r="I24" i="59"/>
  <c r="J23" i="59"/>
  <c r="F23" i="59"/>
  <c r="I23" i="59"/>
  <c r="H22" i="59"/>
  <c r="J22" i="59"/>
  <c r="G22" i="59"/>
  <c r="E22" i="59"/>
  <c r="D22" i="59"/>
  <c r="F22" i="59"/>
  <c r="J21" i="59"/>
  <c r="I21" i="59"/>
  <c r="F21" i="59"/>
  <c r="J20" i="59"/>
  <c r="F20" i="59"/>
  <c r="I20" i="59"/>
  <c r="H19" i="59"/>
  <c r="G19" i="59"/>
  <c r="E19" i="59"/>
  <c r="E18" i="59"/>
  <c r="E17" i="59"/>
  <c r="E71" i="59"/>
  <c r="D19" i="59"/>
  <c r="F19" i="59"/>
  <c r="D18" i="59"/>
  <c r="F18" i="59"/>
  <c r="J70" i="52"/>
  <c r="F70" i="52"/>
  <c r="I70" i="52"/>
  <c r="J69" i="52"/>
  <c r="F69" i="52"/>
  <c r="I69" i="52"/>
  <c r="J68" i="52"/>
  <c r="F68" i="52"/>
  <c r="I68" i="52"/>
  <c r="J67" i="52"/>
  <c r="F67" i="52"/>
  <c r="I67" i="52"/>
  <c r="H66" i="52"/>
  <c r="G66" i="52"/>
  <c r="E66" i="52"/>
  <c r="D66" i="52"/>
  <c r="F66" i="52"/>
  <c r="J65" i="52"/>
  <c r="F65" i="52"/>
  <c r="I65" i="52"/>
  <c r="J64" i="52"/>
  <c r="F64" i="52"/>
  <c r="I64" i="52"/>
  <c r="J63" i="52"/>
  <c r="F63" i="52"/>
  <c r="I63" i="52"/>
  <c r="J62" i="52"/>
  <c r="F62" i="52"/>
  <c r="I62" i="52"/>
  <c r="J61" i="52"/>
  <c r="F61" i="52"/>
  <c r="I61" i="52"/>
  <c r="J60" i="52"/>
  <c r="F60" i="52"/>
  <c r="I60" i="52"/>
  <c r="J59" i="52"/>
  <c r="F59" i="52"/>
  <c r="I59" i="52"/>
  <c r="H58" i="52"/>
  <c r="G58" i="52"/>
  <c r="E58" i="52"/>
  <c r="D58" i="52"/>
  <c r="F58" i="52"/>
  <c r="J57" i="52"/>
  <c r="F57" i="52"/>
  <c r="I57" i="52"/>
  <c r="J56" i="52"/>
  <c r="F56" i="52"/>
  <c r="I56" i="52"/>
  <c r="J55" i="52"/>
  <c r="F55" i="52"/>
  <c r="I55" i="52"/>
  <c r="H54" i="52"/>
  <c r="G54" i="52"/>
  <c r="E54" i="52"/>
  <c r="D54" i="52"/>
  <c r="F54" i="52"/>
  <c r="J53" i="52"/>
  <c r="F53" i="52"/>
  <c r="I53" i="52"/>
  <c r="J52" i="52"/>
  <c r="F52" i="52"/>
  <c r="I52" i="52"/>
  <c r="J51" i="52"/>
  <c r="F51" i="52"/>
  <c r="I51" i="52"/>
  <c r="J50" i="52"/>
  <c r="F50" i="52"/>
  <c r="I50" i="52"/>
  <c r="J49" i="52"/>
  <c r="F49" i="52"/>
  <c r="I49" i="52"/>
  <c r="J48" i="52"/>
  <c r="F48" i="52"/>
  <c r="I48" i="52"/>
  <c r="H47" i="52"/>
  <c r="J47" i="52"/>
  <c r="G47" i="52"/>
  <c r="E47" i="52"/>
  <c r="D47" i="52"/>
  <c r="F47" i="52"/>
  <c r="G46" i="52"/>
  <c r="E46" i="52"/>
  <c r="J45" i="52"/>
  <c r="F45" i="52"/>
  <c r="I45" i="52"/>
  <c r="J44" i="52"/>
  <c r="F44" i="52"/>
  <c r="I44" i="52"/>
  <c r="J43" i="52"/>
  <c r="F43" i="52"/>
  <c r="I43" i="52"/>
  <c r="H42" i="52"/>
  <c r="G42" i="52"/>
  <c r="E42" i="52"/>
  <c r="D42" i="52"/>
  <c r="F42" i="52"/>
  <c r="J40" i="52"/>
  <c r="F40" i="52"/>
  <c r="I40" i="52"/>
  <c r="J39" i="52"/>
  <c r="F39" i="52"/>
  <c r="I39" i="52"/>
  <c r="J38" i="52"/>
  <c r="F38" i="52"/>
  <c r="I38" i="52"/>
  <c r="J37" i="52"/>
  <c r="F37" i="52"/>
  <c r="I37" i="52"/>
  <c r="J36" i="52"/>
  <c r="F36" i="52"/>
  <c r="I36" i="52"/>
  <c r="J35" i="52"/>
  <c r="F35" i="52"/>
  <c r="I35" i="52"/>
  <c r="J34" i="52"/>
  <c r="F34" i="52"/>
  <c r="I34" i="52"/>
  <c r="J33" i="52"/>
  <c r="F33" i="52"/>
  <c r="I33" i="52"/>
  <c r="H32" i="52"/>
  <c r="J32" i="52"/>
  <c r="G32" i="52"/>
  <c r="E32" i="52"/>
  <c r="D32" i="52"/>
  <c r="F32" i="52"/>
  <c r="J31" i="52"/>
  <c r="I31" i="52"/>
  <c r="F31" i="52"/>
  <c r="J30" i="52"/>
  <c r="F30" i="52"/>
  <c r="I30" i="52"/>
  <c r="J29" i="52"/>
  <c r="I29" i="52"/>
  <c r="F29" i="52"/>
  <c r="J28" i="52"/>
  <c r="F28" i="52"/>
  <c r="I28" i="52"/>
  <c r="J27" i="52"/>
  <c r="I27" i="52"/>
  <c r="F27" i="52"/>
  <c r="J26" i="52"/>
  <c r="F26" i="52"/>
  <c r="I26" i="52"/>
  <c r="J25" i="52"/>
  <c r="I25" i="52"/>
  <c r="F25" i="52"/>
  <c r="J24" i="52"/>
  <c r="F24" i="52"/>
  <c r="I24" i="52"/>
  <c r="J23" i="52"/>
  <c r="I23" i="52"/>
  <c r="F23" i="52"/>
  <c r="H22" i="52"/>
  <c r="G22" i="52"/>
  <c r="E22" i="52"/>
  <c r="D22" i="52"/>
  <c r="F22" i="52"/>
  <c r="J21" i="52"/>
  <c r="F21" i="52"/>
  <c r="I21" i="52"/>
  <c r="J20" i="52"/>
  <c r="F20" i="52"/>
  <c r="I20" i="52"/>
  <c r="H19" i="52"/>
  <c r="H18" i="52"/>
  <c r="G19" i="52"/>
  <c r="E19" i="52"/>
  <c r="E18" i="52"/>
  <c r="E17" i="52"/>
  <c r="E71" i="52"/>
  <c r="D19" i="52"/>
  <c r="J70" i="50"/>
  <c r="F70" i="50"/>
  <c r="I70" i="50"/>
  <c r="J69" i="50"/>
  <c r="F69" i="50"/>
  <c r="I69" i="50"/>
  <c r="J68" i="50"/>
  <c r="F68" i="50"/>
  <c r="I68" i="50"/>
  <c r="J67" i="50"/>
  <c r="F67" i="50"/>
  <c r="I67" i="50"/>
  <c r="H66" i="50"/>
  <c r="G66" i="50"/>
  <c r="E66" i="50"/>
  <c r="D66" i="50"/>
  <c r="F66" i="50"/>
  <c r="J65" i="50"/>
  <c r="F65" i="50"/>
  <c r="I65" i="50"/>
  <c r="J64" i="50"/>
  <c r="F64" i="50"/>
  <c r="I64" i="50"/>
  <c r="J63" i="50"/>
  <c r="F63" i="50"/>
  <c r="I63" i="50"/>
  <c r="J62" i="50"/>
  <c r="F62" i="50"/>
  <c r="I62" i="50"/>
  <c r="J61" i="50"/>
  <c r="F61" i="50"/>
  <c r="I61" i="50"/>
  <c r="J60" i="50"/>
  <c r="F60" i="50"/>
  <c r="I60" i="50"/>
  <c r="J59" i="50"/>
  <c r="F59" i="50"/>
  <c r="I59" i="50"/>
  <c r="H58" i="50"/>
  <c r="G58" i="50"/>
  <c r="E58" i="50"/>
  <c r="D58" i="50"/>
  <c r="F58" i="50"/>
  <c r="J57" i="50"/>
  <c r="F57" i="50"/>
  <c r="I57" i="50"/>
  <c r="J56" i="50"/>
  <c r="F56" i="50"/>
  <c r="I56" i="50"/>
  <c r="J55" i="50"/>
  <c r="F55" i="50"/>
  <c r="I55" i="50"/>
  <c r="H54" i="50"/>
  <c r="G54" i="50"/>
  <c r="E54" i="50"/>
  <c r="D54" i="50"/>
  <c r="F54" i="50"/>
  <c r="J53" i="50"/>
  <c r="F53" i="50"/>
  <c r="I53" i="50"/>
  <c r="J52" i="50"/>
  <c r="F52" i="50"/>
  <c r="I52" i="50"/>
  <c r="J51" i="50"/>
  <c r="F51" i="50"/>
  <c r="I51" i="50"/>
  <c r="J50" i="50"/>
  <c r="F50" i="50"/>
  <c r="I50" i="50"/>
  <c r="J49" i="50"/>
  <c r="F49" i="50"/>
  <c r="I49" i="50"/>
  <c r="J48" i="50"/>
  <c r="F48" i="50"/>
  <c r="I48" i="50"/>
  <c r="H47" i="50"/>
  <c r="J47" i="50"/>
  <c r="G47" i="50"/>
  <c r="E47" i="50"/>
  <c r="D47" i="50"/>
  <c r="F47" i="50"/>
  <c r="G46" i="50"/>
  <c r="E46" i="50"/>
  <c r="J45" i="50"/>
  <c r="F45" i="50"/>
  <c r="I45" i="50"/>
  <c r="J44" i="50"/>
  <c r="F44" i="50"/>
  <c r="I44" i="50"/>
  <c r="J43" i="50"/>
  <c r="F43" i="50"/>
  <c r="I43" i="50"/>
  <c r="H42" i="50"/>
  <c r="G42" i="50"/>
  <c r="E42" i="50"/>
  <c r="D42" i="50"/>
  <c r="F42" i="50"/>
  <c r="J40" i="50"/>
  <c r="F40" i="50"/>
  <c r="I40" i="50"/>
  <c r="J39" i="50"/>
  <c r="F39" i="50"/>
  <c r="I39" i="50"/>
  <c r="J38" i="50"/>
  <c r="F38" i="50"/>
  <c r="I38" i="50"/>
  <c r="J37" i="50"/>
  <c r="F37" i="50"/>
  <c r="I37" i="50"/>
  <c r="J36" i="50"/>
  <c r="F36" i="50"/>
  <c r="I36" i="50"/>
  <c r="J35" i="50"/>
  <c r="F35" i="50"/>
  <c r="I35" i="50"/>
  <c r="J34" i="50"/>
  <c r="F34" i="50"/>
  <c r="I34" i="50"/>
  <c r="J33" i="50"/>
  <c r="F33" i="50"/>
  <c r="I33" i="50"/>
  <c r="H32" i="50"/>
  <c r="J32" i="50"/>
  <c r="G32" i="50"/>
  <c r="E32" i="50"/>
  <c r="D32" i="50"/>
  <c r="F32" i="50"/>
  <c r="J31" i="50"/>
  <c r="I31" i="50"/>
  <c r="F31" i="50"/>
  <c r="J30" i="50"/>
  <c r="F30" i="50"/>
  <c r="I30" i="50"/>
  <c r="J29" i="50"/>
  <c r="I29" i="50"/>
  <c r="F29" i="50"/>
  <c r="J28" i="50"/>
  <c r="F28" i="50"/>
  <c r="I28" i="50"/>
  <c r="J27" i="50"/>
  <c r="I27" i="50"/>
  <c r="F27" i="50"/>
  <c r="J26" i="50"/>
  <c r="F26" i="50"/>
  <c r="I26" i="50"/>
  <c r="J25" i="50"/>
  <c r="I25" i="50"/>
  <c r="F25" i="50"/>
  <c r="J24" i="50"/>
  <c r="F24" i="50"/>
  <c r="I24" i="50"/>
  <c r="J23" i="50"/>
  <c r="I23" i="50"/>
  <c r="F23" i="50"/>
  <c r="H22" i="50"/>
  <c r="G22" i="50"/>
  <c r="J22" i="50"/>
  <c r="E22" i="50"/>
  <c r="D22" i="50"/>
  <c r="F22" i="50"/>
  <c r="J21" i="50"/>
  <c r="F21" i="50"/>
  <c r="I21" i="50"/>
  <c r="J20" i="50"/>
  <c r="F20" i="50"/>
  <c r="I20" i="50"/>
  <c r="H19" i="50"/>
  <c r="G19" i="50"/>
  <c r="E19" i="50"/>
  <c r="E18" i="50"/>
  <c r="E17" i="50"/>
  <c r="E71" i="50"/>
  <c r="D19" i="50"/>
  <c r="H18" i="50"/>
  <c r="J70" i="49"/>
  <c r="I70" i="49"/>
  <c r="F70" i="49"/>
  <c r="J69" i="49"/>
  <c r="F69" i="49"/>
  <c r="I69" i="49"/>
  <c r="J68" i="49"/>
  <c r="I68" i="49"/>
  <c r="F68" i="49"/>
  <c r="J67" i="49"/>
  <c r="F67" i="49"/>
  <c r="I67" i="49"/>
  <c r="H66" i="49"/>
  <c r="G66" i="49"/>
  <c r="E66" i="49"/>
  <c r="D66" i="49"/>
  <c r="F66" i="49"/>
  <c r="J65" i="49"/>
  <c r="F65" i="49"/>
  <c r="I65" i="49"/>
  <c r="J64" i="49"/>
  <c r="I64" i="49"/>
  <c r="F64" i="49"/>
  <c r="J63" i="49"/>
  <c r="F63" i="49"/>
  <c r="I63" i="49"/>
  <c r="J62" i="49"/>
  <c r="I62" i="49"/>
  <c r="F62" i="49"/>
  <c r="J61" i="49"/>
  <c r="F61" i="49"/>
  <c r="I61" i="49"/>
  <c r="J60" i="49"/>
  <c r="I60" i="49"/>
  <c r="F60" i="49"/>
  <c r="J59" i="49"/>
  <c r="F59" i="49"/>
  <c r="I59" i="49"/>
  <c r="H58" i="49"/>
  <c r="G58" i="49"/>
  <c r="E58" i="49"/>
  <c r="D58" i="49"/>
  <c r="F58" i="49"/>
  <c r="J57" i="49"/>
  <c r="F57" i="49"/>
  <c r="I57" i="49"/>
  <c r="J56" i="49"/>
  <c r="I56" i="49"/>
  <c r="F56" i="49"/>
  <c r="J55" i="49"/>
  <c r="F55" i="49"/>
  <c r="I55" i="49"/>
  <c r="H54" i="49"/>
  <c r="G54" i="49"/>
  <c r="E54" i="49"/>
  <c r="D54" i="49"/>
  <c r="F54" i="49"/>
  <c r="J53" i="49"/>
  <c r="F53" i="49"/>
  <c r="I53" i="49"/>
  <c r="J52" i="49"/>
  <c r="I52" i="49"/>
  <c r="F52" i="49"/>
  <c r="J51" i="49"/>
  <c r="F51" i="49"/>
  <c r="I51" i="49"/>
  <c r="J50" i="49"/>
  <c r="I50" i="49"/>
  <c r="F50" i="49"/>
  <c r="J49" i="49"/>
  <c r="F49" i="49"/>
  <c r="I49" i="49"/>
  <c r="J48" i="49"/>
  <c r="I48" i="49"/>
  <c r="F48" i="49"/>
  <c r="H47" i="49"/>
  <c r="G47" i="49"/>
  <c r="E47" i="49"/>
  <c r="D47" i="49"/>
  <c r="F47" i="49"/>
  <c r="G46" i="49"/>
  <c r="E46" i="49"/>
  <c r="J45" i="49"/>
  <c r="F45" i="49"/>
  <c r="I45" i="49"/>
  <c r="J44" i="49"/>
  <c r="I44" i="49"/>
  <c r="F44" i="49"/>
  <c r="J43" i="49"/>
  <c r="F43" i="49"/>
  <c r="I43" i="49"/>
  <c r="H42" i="49"/>
  <c r="G42" i="49"/>
  <c r="E42" i="49"/>
  <c r="D42" i="49"/>
  <c r="F42" i="49"/>
  <c r="J40" i="49"/>
  <c r="F40" i="49"/>
  <c r="I40" i="49"/>
  <c r="J39" i="49"/>
  <c r="I39" i="49"/>
  <c r="F39" i="49"/>
  <c r="J38" i="49"/>
  <c r="F38" i="49"/>
  <c r="I38" i="49"/>
  <c r="J37" i="49"/>
  <c r="I37" i="49"/>
  <c r="F37" i="49"/>
  <c r="J36" i="49"/>
  <c r="F36" i="49"/>
  <c r="I36" i="49"/>
  <c r="J35" i="49"/>
  <c r="I35" i="49"/>
  <c r="F35" i="49"/>
  <c r="J34" i="49"/>
  <c r="F34" i="49"/>
  <c r="I34" i="49"/>
  <c r="J33" i="49"/>
  <c r="I33" i="49"/>
  <c r="F33" i="49"/>
  <c r="H32" i="49"/>
  <c r="G32" i="49"/>
  <c r="J32" i="49"/>
  <c r="E32" i="49"/>
  <c r="D32" i="49"/>
  <c r="F32" i="49"/>
  <c r="J31" i="49"/>
  <c r="I31" i="49"/>
  <c r="F31" i="49"/>
  <c r="J30" i="49"/>
  <c r="F30" i="49"/>
  <c r="I30" i="49"/>
  <c r="J29" i="49"/>
  <c r="I29" i="49"/>
  <c r="F29" i="49"/>
  <c r="J28" i="49"/>
  <c r="F28" i="49"/>
  <c r="I28" i="49"/>
  <c r="J27" i="49"/>
  <c r="I27" i="49"/>
  <c r="F27" i="49"/>
  <c r="J26" i="49"/>
  <c r="F26" i="49"/>
  <c r="I26" i="49"/>
  <c r="J25" i="49"/>
  <c r="I25" i="49"/>
  <c r="F25" i="49"/>
  <c r="J24" i="49"/>
  <c r="F24" i="49"/>
  <c r="I24" i="49"/>
  <c r="J23" i="49"/>
  <c r="I23" i="49"/>
  <c r="F23" i="49"/>
  <c r="H22" i="49"/>
  <c r="G22" i="49"/>
  <c r="J22" i="49"/>
  <c r="E22" i="49"/>
  <c r="D22" i="49"/>
  <c r="F22" i="49"/>
  <c r="J21" i="49"/>
  <c r="F21" i="49"/>
  <c r="I21" i="49"/>
  <c r="J20" i="49"/>
  <c r="F20" i="49"/>
  <c r="I20" i="49"/>
  <c r="H19" i="49"/>
  <c r="G19" i="49"/>
  <c r="E19" i="49"/>
  <c r="E18" i="49"/>
  <c r="E17" i="49"/>
  <c r="E71" i="49"/>
  <c r="D19" i="49"/>
  <c r="F19" i="49"/>
  <c r="H18" i="49"/>
  <c r="J70" i="47"/>
  <c r="F70" i="47"/>
  <c r="I70" i="47"/>
  <c r="J69" i="47"/>
  <c r="F69" i="47"/>
  <c r="I69" i="47"/>
  <c r="J68" i="47"/>
  <c r="F68" i="47"/>
  <c r="I68" i="47"/>
  <c r="J67" i="47"/>
  <c r="F67" i="47"/>
  <c r="I67" i="47"/>
  <c r="H66" i="47"/>
  <c r="G66" i="47"/>
  <c r="E66" i="47"/>
  <c r="D66" i="47"/>
  <c r="F66" i="47"/>
  <c r="J65" i="47"/>
  <c r="F65" i="47"/>
  <c r="I65" i="47"/>
  <c r="J64" i="47"/>
  <c r="F64" i="47"/>
  <c r="I64" i="47"/>
  <c r="J63" i="47"/>
  <c r="F63" i="47"/>
  <c r="I63" i="47"/>
  <c r="J62" i="47"/>
  <c r="F62" i="47"/>
  <c r="I62" i="47"/>
  <c r="J61" i="47"/>
  <c r="F61" i="47"/>
  <c r="I61" i="47"/>
  <c r="J60" i="47"/>
  <c r="F60" i="47"/>
  <c r="I60" i="47"/>
  <c r="J59" i="47"/>
  <c r="F59" i="47"/>
  <c r="I59" i="47"/>
  <c r="H58" i="47"/>
  <c r="G58" i="47"/>
  <c r="E58" i="47"/>
  <c r="D58" i="47"/>
  <c r="F58" i="47"/>
  <c r="J57" i="47"/>
  <c r="F57" i="47"/>
  <c r="I57" i="47"/>
  <c r="J56" i="47"/>
  <c r="F56" i="47"/>
  <c r="I56" i="47"/>
  <c r="J55" i="47"/>
  <c r="F55" i="47"/>
  <c r="I55" i="47"/>
  <c r="H54" i="47"/>
  <c r="G54" i="47"/>
  <c r="E54" i="47"/>
  <c r="D54" i="47"/>
  <c r="F54" i="47"/>
  <c r="J53" i="47"/>
  <c r="F53" i="47"/>
  <c r="I53" i="47"/>
  <c r="J52" i="47"/>
  <c r="F52" i="47"/>
  <c r="I52" i="47"/>
  <c r="J51" i="47"/>
  <c r="F51" i="47"/>
  <c r="I51" i="47"/>
  <c r="J50" i="47"/>
  <c r="F50" i="47"/>
  <c r="I50" i="47"/>
  <c r="J49" i="47"/>
  <c r="F49" i="47"/>
  <c r="I49" i="47"/>
  <c r="J48" i="47"/>
  <c r="F48" i="47"/>
  <c r="I48" i="47"/>
  <c r="H47" i="47"/>
  <c r="J47" i="47"/>
  <c r="G47" i="47"/>
  <c r="E47" i="47"/>
  <c r="D47" i="47"/>
  <c r="F47" i="47"/>
  <c r="G46" i="47"/>
  <c r="E46" i="47"/>
  <c r="J45" i="47"/>
  <c r="F45" i="47"/>
  <c r="I45" i="47"/>
  <c r="J44" i="47"/>
  <c r="F44" i="47"/>
  <c r="I44" i="47"/>
  <c r="J43" i="47"/>
  <c r="F43" i="47"/>
  <c r="I43" i="47"/>
  <c r="H42" i="47"/>
  <c r="G42" i="47"/>
  <c r="E42" i="47"/>
  <c r="D42" i="47"/>
  <c r="F42" i="47"/>
  <c r="J40" i="47"/>
  <c r="F40" i="47"/>
  <c r="I40" i="47"/>
  <c r="J39" i="47"/>
  <c r="F39" i="47"/>
  <c r="I39" i="47"/>
  <c r="J38" i="47"/>
  <c r="F38" i="47"/>
  <c r="I38" i="47"/>
  <c r="J37" i="47"/>
  <c r="F37" i="47"/>
  <c r="I37" i="47"/>
  <c r="J36" i="47"/>
  <c r="F36" i="47"/>
  <c r="I36" i="47"/>
  <c r="J35" i="47"/>
  <c r="F35" i="47"/>
  <c r="I35" i="47"/>
  <c r="J34" i="47"/>
  <c r="F34" i="47"/>
  <c r="I34" i="47"/>
  <c r="J33" i="47"/>
  <c r="F33" i="47"/>
  <c r="I33" i="47"/>
  <c r="H32" i="47"/>
  <c r="J32" i="47"/>
  <c r="G32" i="47"/>
  <c r="E32" i="47"/>
  <c r="D32" i="47"/>
  <c r="F32" i="47"/>
  <c r="J31" i="47"/>
  <c r="I31" i="47"/>
  <c r="F31" i="47"/>
  <c r="J30" i="47"/>
  <c r="F30" i="47"/>
  <c r="I30" i="47"/>
  <c r="J29" i="47"/>
  <c r="I29" i="47"/>
  <c r="F29" i="47"/>
  <c r="J28" i="47"/>
  <c r="F28" i="47"/>
  <c r="I28" i="47"/>
  <c r="J27" i="47"/>
  <c r="I27" i="47"/>
  <c r="F27" i="47"/>
  <c r="J26" i="47"/>
  <c r="F26" i="47"/>
  <c r="I26" i="47"/>
  <c r="J25" i="47"/>
  <c r="I25" i="47"/>
  <c r="F25" i="47"/>
  <c r="J24" i="47"/>
  <c r="F24" i="47"/>
  <c r="I24" i="47"/>
  <c r="J23" i="47"/>
  <c r="I23" i="47"/>
  <c r="F23" i="47"/>
  <c r="H22" i="47"/>
  <c r="G22" i="47"/>
  <c r="J22" i="47"/>
  <c r="E22" i="47"/>
  <c r="D22" i="47"/>
  <c r="F22" i="47"/>
  <c r="J21" i="47"/>
  <c r="F21" i="47"/>
  <c r="I21" i="47"/>
  <c r="J20" i="47"/>
  <c r="F20" i="47"/>
  <c r="I20" i="47"/>
  <c r="H19" i="47"/>
  <c r="G19" i="47"/>
  <c r="E19" i="47"/>
  <c r="E18" i="47"/>
  <c r="E17" i="47"/>
  <c r="E71" i="47"/>
  <c r="D19" i="47"/>
  <c r="F19" i="47"/>
  <c r="H18" i="47"/>
  <c r="J70" i="46"/>
  <c r="F70" i="46"/>
  <c r="I70" i="46"/>
  <c r="J69" i="46"/>
  <c r="F69" i="46"/>
  <c r="I69" i="46"/>
  <c r="J68" i="46"/>
  <c r="F68" i="46"/>
  <c r="I68" i="46"/>
  <c r="J67" i="46"/>
  <c r="F67" i="46"/>
  <c r="I67" i="46"/>
  <c r="H66" i="46"/>
  <c r="G66" i="46"/>
  <c r="E66" i="46"/>
  <c r="D66" i="46"/>
  <c r="F66" i="46"/>
  <c r="J65" i="46"/>
  <c r="F65" i="46"/>
  <c r="I65" i="46"/>
  <c r="J64" i="46"/>
  <c r="F64" i="46"/>
  <c r="I64" i="46"/>
  <c r="J63" i="46"/>
  <c r="F63" i="46"/>
  <c r="I63" i="46"/>
  <c r="J62" i="46"/>
  <c r="F62" i="46"/>
  <c r="I62" i="46"/>
  <c r="J61" i="46"/>
  <c r="F61" i="46"/>
  <c r="I61" i="46"/>
  <c r="J60" i="46"/>
  <c r="F60" i="46"/>
  <c r="I60" i="46"/>
  <c r="J59" i="46"/>
  <c r="F59" i="46"/>
  <c r="I59" i="46"/>
  <c r="H58" i="46"/>
  <c r="G58" i="46"/>
  <c r="E58" i="46"/>
  <c r="D58" i="46"/>
  <c r="F58" i="46"/>
  <c r="J57" i="46"/>
  <c r="F57" i="46"/>
  <c r="I57" i="46"/>
  <c r="J56" i="46"/>
  <c r="F56" i="46"/>
  <c r="I56" i="46"/>
  <c r="J55" i="46"/>
  <c r="F55" i="46"/>
  <c r="I55" i="46"/>
  <c r="H54" i="46"/>
  <c r="G54" i="46"/>
  <c r="E54" i="46"/>
  <c r="D54" i="46"/>
  <c r="F54" i="46"/>
  <c r="J53" i="46"/>
  <c r="F53" i="46"/>
  <c r="I53" i="46"/>
  <c r="J52" i="46"/>
  <c r="F52" i="46"/>
  <c r="I52" i="46"/>
  <c r="J51" i="46"/>
  <c r="F51" i="46"/>
  <c r="I51" i="46"/>
  <c r="J50" i="46"/>
  <c r="F50" i="46"/>
  <c r="I50" i="46"/>
  <c r="J49" i="46"/>
  <c r="F49" i="46"/>
  <c r="I49" i="46"/>
  <c r="J48" i="46"/>
  <c r="F48" i="46"/>
  <c r="I48" i="46"/>
  <c r="H47" i="46"/>
  <c r="J47" i="46"/>
  <c r="G47" i="46"/>
  <c r="E47" i="46"/>
  <c r="D47" i="46"/>
  <c r="F47" i="46"/>
  <c r="G46" i="46"/>
  <c r="E46" i="46"/>
  <c r="J45" i="46"/>
  <c r="F45" i="46"/>
  <c r="I45" i="46"/>
  <c r="J44" i="46"/>
  <c r="F44" i="46"/>
  <c r="I44" i="46"/>
  <c r="J43" i="46"/>
  <c r="F43" i="46"/>
  <c r="I43" i="46"/>
  <c r="H42" i="46"/>
  <c r="G42" i="46"/>
  <c r="E42" i="46"/>
  <c r="D42" i="46"/>
  <c r="F42" i="46"/>
  <c r="J40" i="46"/>
  <c r="F40" i="46"/>
  <c r="I40" i="46"/>
  <c r="J39" i="46"/>
  <c r="F39" i="46"/>
  <c r="I39" i="46"/>
  <c r="J38" i="46"/>
  <c r="F38" i="46"/>
  <c r="I38" i="46"/>
  <c r="J37" i="46"/>
  <c r="F37" i="46"/>
  <c r="I37" i="46"/>
  <c r="J36" i="46"/>
  <c r="F36" i="46"/>
  <c r="I36" i="46"/>
  <c r="J35" i="46"/>
  <c r="F35" i="46"/>
  <c r="I35" i="46"/>
  <c r="J34" i="46"/>
  <c r="F34" i="46"/>
  <c r="I34" i="46"/>
  <c r="J33" i="46"/>
  <c r="F33" i="46"/>
  <c r="I33" i="46"/>
  <c r="H32" i="46"/>
  <c r="J32" i="46"/>
  <c r="G32" i="46"/>
  <c r="E32" i="46"/>
  <c r="D32" i="46"/>
  <c r="F32" i="46"/>
  <c r="J31" i="46"/>
  <c r="I31" i="46"/>
  <c r="F31" i="46"/>
  <c r="J30" i="46"/>
  <c r="F30" i="46"/>
  <c r="I30" i="46"/>
  <c r="J29" i="46"/>
  <c r="I29" i="46"/>
  <c r="F29" i="46"/>
  <c r="J28" i="46"/>
  <c r="F28" i="46"/>
  <c r="I28" i="46"/>
  <c r="J27" i="46"/>
  <c r="I27" i="46"/>
  <c r="F27" i="46"/>
  <c r="J26" i="46"/>
  <c r="F26" i="46"/>
  <c r="I26" i="46"/>
  <c r="J25" i="46"/>
  <c r="I25" i="46"/>
  <c r="F25" i="46"/>
  <c r="J24" i="46"/>
  <c r="F24" i="46"/>
  <c r="I24" i="46"/>
  <c r="J23" i="46"/>
  <c r="I23" i="46"/>
  <c r="F23" i="46"/>
  <c r="H22" i="46"/>
  <c r="G22" i="46"/>
  <c r="J22" i="46"/>
  <c r="E22" i="46"/>
  <c r="D22" i="46"/>
  <c r="F22" i="46"/>
  <c r="J21" i="46"/>
  <c r="F21" i="46"/>
  <c r="I21" i="46"/>
  <c r="J20" i="46"/>
  <c r="F20" i="46"/>
  <c r="I20" i="46"/>
  <c r="H19" i="46"/>
  <c r="G19" i="46"/>
  <c r="E19" i="46"/>
  <c r="E18" i="46"/>
  <c r="E17" i="46"/>
  <c r="E71" i="46"/>
  <c r="D19" i="46"/>
  <c r="F19" i="46"/>
  <c r="H18" i="46"/>
  <c r="J70" i="45"/>
  <c r="F70" i="45"/>
  <c r="I70" i="45"/>
  <c r="J69" i="45"/>
  <c r="F69" i="45"/>
  <c r="I69" i="45"/>
  <c r="J68" i="45"/>
  <c r="F68" i="45"/>
  <c r="I68" i="45"/>
  <c r="J67" i="45"/>
  <c r="F67" i="45"/>
  <c r="I67" i="45"/>
  <c r="H66" i="45"/>
  <c r="G66" i="45"/>
  <c r="E66" i="45"/>
  <c r="D66" i="45"/>
  <c r="F66" i="45"/>
  <c r="J65" i="45"/>
  <c r="F65" i="45"/>
  <c r="I65" i="45"/>
  <c r="J64" i="45"/>
  <c r="F64" i="45"/>
  <c r="I64" i="45"/>
  <c r="J63" i="45"/>
  <c r="F63" i="45"/>
  <c r="I63" i="45"/>
  <c r="J62" i="45"/>
  <c r="F62" i="45"/>
  <c r="I62" i="45"/>
  <c r="J61" i="45"/>
  <c r="F61" i="45"/>
  <c r="I61" i="45"/>
  <c r="J60" i="45"/>
  <c r="F60" i="45"/>
  <c r="I60" i="45"/>
  <c r="J59" i="45"/>
  <c r="F59" i="45"/>
  <c r="I59" i="45"/>
  <c r="H58" i="45"/>
  <c r="G58" i="45"/>
  <c r="E58" i="45"/>
  <c r="D58" i="45"/>
  <c r="F58" i="45"/>
  <c r="J57" i="45"/>
  <c r="F57" i="45"/>
  <c r="I57" i="45"/>
  <c r="J56" i="45"/>
  <c r="F56" i="45"/>
  <c r="I56" i="45"/>
  <c r="J55" i="45"/>
  <c r="F55" i="45"/>
  <c r="I55" i="45"/>
  <c r="H54" i="45"/>
  <c r="G54" i="45"/>
  <c r="E54" i="45"/>
  <c r="D54" i="45"/>
  <c r="F54" i="45"/>
  <c r="J53" i="45"/>
  <c r="F53" i="45"/>
  <c r="I53" i="45"/>
  <c r="J52" i="45"/>
  <c r="F52" i="45"/>
  <c r="I52" i="45"/>
  <c r="J51" i="45"/>
  <c r="F51" i="45"/>
  <c r="I51" i="45"/>
  <c r="J50" i="45"/>
  <c r="F50" i="45"/>
  <c r="I50" i="45"/>
  <c r="J49" i="45"/>
  <c r="F49" i="45"/>
  <c r="I49" i="45"/>
  <c r="J48" i="45"/>
  <c r="F48" i="45"/>
  <c r="I48" i="45"/>
  <c r="H47" i="45"/>
  <c r="J47" i="45"/>
  <c r="G47" i="45"/>
  <c r="E47" i="45"/>
  <c r="D47" i="45"/>
  <c r="F47" i="45"/>
  <c r="G46" i="45"/>
  <c r="E46" i="45"/>
  <c r="J45" i="45"/>
  <c r="F45" i="45"/>
  <c r="I45" i="45"/>
  <c r="J44" i="45"/>
  <c r="F44" i="45"/>
  <c r="I44" i="45"/>
  <c r="J43" i="45"/>
  <c r="F43" i="45"/>
  <c r="I43" i="45"/>
  <c r="H42" i="45"/>
  <c r="G42" i="45"/>
  <c r="E42" i="45"/>
  <c r="D42" i="45"/>
  <c r="F42" i="45"/>
  <c r="J40" i="45"/>
  <c r="F40" i="45"/>
  <c r="I40" i="45"/>
  <c r="J39" i="45"/>
  <c r="F39" i="45"/>
  <c r="I39" i="45"/>
  <c r="J38" i="45"/>
  <c r="F38" i="45"/>
  <c r="I38" i="45"/>
  <c r="J37" i="45"/>
  <c r="F37" i="45"/>
  <c r="I37" i="45"/>
  <c r="J36" i="45"/>
  <c r="F36" i="45"/>
  <c r="I36" i="45"/>
  <c r="J35" i="45"/>
  <c r="F35" i="45"/>
  <c r="I35" i="45"/>
  <c r="J34" i="45"/>
  <c r="F34" i="45"/>
  <c r="I34" i="45"/>
  <c r="J33" i="45"/>
  <c r="F33" i="45"/>
  <c r="I33" i="45"/>
  <c r="H32" i="45"/>
  <c r="J32" i="45"/>
  <c r="G32" i="45"/>
  <c r="E32" i="45"/>
  <c r="D32" i="45"/>
  <c r="F32" i="45"/>
  <c r="J31" i="45"/>
  <c r="I31" i="45"/>
  <c r="F31" i="45"/>
  <c r="J30" i="45"/>
  <c r="F30" i="45"/>
  <c r="I30" i="45"/>
  <c r="J29" i="45"/>
  <c r="I29" i="45"/>
  <c r="F29" i="45"/>
  <c r="J28" i="45"/>
  <c r="F28" i="45"/>
  <c r="I28" i="45"/>
  <c r="J27" i="45"/>
  <c r="I27" i="45"/>
  <c r="F27" i="45"/>
  <c r="J26" i="45"/>
  <c r="F26" i="45"/>
  <c r="I26" i="45"/>
  <c r="J25" i="45"/>
  <c r="I25" i="45"/>
  <c r="F25" i="45"/>
  <c r="J24" i="45"/>
  <c r="F24" i="45"/>
  <c r="I24" i="45"/>
  <c r="J23" i="45"/>
  <c r="I23" i="45"/>
  <c r="F23" i="45"/>
  <c r="H22" i="45"/>
  <c r="G22" i="45"/>
  <c r="J22" i="45"/>
  <c r="E22" i="45"/>
  <c r="D22" i="45"/>
  <c r="F22" i="45"/>
  <c r="J21" i="45"/>
  <c r="F21" i="45"/>
  <c r="I21" i="45"/>
  <c r="J20" i="45"/>
  <c r="F20" i="45"/>
  <c r="I20" i="45"/>
  <c r="H19" i="45"/>
  <c r="G19" i="45"/>
  <c r="E19" i="45"/>
  <c r="E18" i="45"/>
  <c r="E17" i="45"/>
  <c r="E71" i="45"/>
  <c r="D19" i="45"/>
  <c r="F19" i="45"/>
  <c r="H18" i="45"/>
  <c r="J70" i="44"/>
  <c r="F70" i="44"/>
  <c r="I70" i="44"/>
  <c r="J69" i="44"/>
  <c r="F69" i="44"/>
  <c r="I69" i="44"/>
  <c r="J68" i="44"/>
  <c r="F68" i="44"/>
  <c r="I68" i="44"/>
  <c r="J67" i="44"/>
  <c r="F67" i="44"/>
  <c r="I67" i="44"/>
  <c r="H66" i="44"/>
  <c r="G66" i="44"/>
  <c r="E66" i="44"/>
  <c r="D66" i="44"/>
  <c r="F66" i="44"/>
  <c r="J65" i="44"/>
  <c r="F65" i="44"/>
  <c r="I65" i="44"/>
  <c r="J64" i="44"/>
  <c r="F64" i="44"/>
  <c r="I64" i="44"/>
  <c r="J63" i="44"/>
  <c r="F63" i="44"/>
  <c r="I63" i="44"/>
  <c r="J62" i="44"/>
  <c r="F62" i="44"/>
  <c r="I62" i="44"/>
  <c r="J61" i="44"/>
  <c r="F61" i="44"/>
  <c r="I61" i="44"/>
  <c r="J60" i="44"/>
  <c r="F60" i="44"/>
  <c r="I60" i="44"/>
  <c r="J59" i="44"/>
  <c r="F59" i="44"/>
  <c r="I59" i="44"/>
  <c r="H58" i="44"/>
  <c r="G58" i="44"/>
  <c r="E58" i="44"/>
  <c r="D58" i="44"/>
  <c r="F58" i="44"/>
  <c r="J57" i="44"/>
  <c r="F57" i="44"/>
  <c r="I57" i="44"/>
  <c r="J56" i="44"/>
  <c r="I56" i="44"/>
  <c r="F56" i="44"/>
  <c r="J55" i="44"/>
  <c r="F55" i="44"/>
  <c r="I55" i="44"/>
  <c r="H54" i="44"/>
  <c r="G54" i="44"/>
  <c r="E54" i="44"/>
  <c r="D54" i="44"/>
  <c r="F54" i="44"/>
  <c r="J53" i="44"/>
  <c r="F53" i="44"/>
  <c r="I53" i="44"/>
  <c r="J52" i="44"/>
  <c r="I52" i="44"/>
  <c r="F52" i="44"/>
  <c r="J51" i="44"/>
  <c r="F51" i="44"/>
  <c r="I51" i="44"/>
  <c r="J50" i="44"/>
  <c r="I50" i="44"/>
  <c r="F50" i="44"/>
  <c r="J49" i="44"/>
  <c r="F49" i="44"/>
  <c r="I49" i="44"/>
  <c r="J48" i="44"/>
  <c r="I48" i="44"/>
  <c r="F48" i="44"/>
  <c r="H47" i="44"/>
  <c r="G47" i="44"/>
  <c r="J47" i="44"/>
  <c r="E47" i="44"/>
  <c r="D47" i="44"/>
  <c r="F47" i="44"/>
  <c r="G46" i="44"/>
  <c r="E46" i="44"/>
  <c r="J45" i="44"/>
  <c r="F45" i="44"/>
  <c r="I45" i="44"/>
  <c r="J44" i="44"/>
  <c r="I44" i="44"/>
  <c r="F44" i="44"/>
  <c r="J43" i="44"/>
  <c r="F43" i="44"/>
  <c r="I43" i="44"/>
  <c r="H42" i="44"/>
  <c r="G42" i="44"/>
  <c r="E42" i="44"/>
  <c r="D42" i="44"/>
  <c r="F42" i="44"/>
  <c r="J40" i="44"/>
  <c r="F40" i="44"/>
  <c r="I40" i="44"/>
  <c r="J39" i="44"/>
  <c r="I39" i="44"/>
  <c r="F39" i="44"/>
  <c r="J38" i="44"/>
  <c r="F38" i="44"/>
  <c r="I38" i="44"/>
  <c r="J37" i="44"/>
  <c r="I37" i="44"/>
  <c r="F37" i="44"/>
  <c r="J36" i="44"/>
  <c r="F36" i="44"/>
  <c r="I36" i="44"/>
  <c r="J35" i="44"/>
  <c r="I35" i="44"/>
  <c r="F35" i="44"/>
  <c r="J34" i="44"/>
  <c r="F34" i="44"/>
  <c r="I34" i="44"/>
  <c r="J33" i="44"/>
  <c r="I33" i="44"/>
  <c r="F33" i="44"/>
  <c r="H32" i="44"/>
  <c r="H18" i="44"/>
  <c r="G32" i="44"/>
  <c r="J32" i="44"/>
  <c r="E32" i="44"/>
  <c r="D32" i="44"/>
  <c r="F32" i="44"/>
  <c r="J31" i="44"/>
  <c r="F31" i="44"/>
  <c r="I31" i="44"/>
  <c r="J30" i="44"/>
  <c r="F30" i="44"/>
  <c r="I30" i="44"/>
  <c r="J29" i="44"/>
  <c r="F29" i="44"/>
  <c r="I29" i="44"/>
  <c r="J28" i="44"/>
  <c r="F28" i="44"/>
  <c r="I28" i="44"/>
  <c r="J27" i="44"/>
  <c r="F27" i="44"/>
  <c r="I27" i="44"/>
  <c r="J26" i="44"/>
  <c r="F26" i="44"/>
  <c r="I26" i="44"/>
  <c r="J25" i="44"/>
  <c r="F25" i="44"/>
  <c r="I25" i="44"/>
  <c r="J24" i="44"/>
  <c r="F24" i="44"/>
  <c r="I24" i="44"/>
  <c r="J23" i="44"/>
  <c r="F23" i="44"/>
  <c r="I23" i="44"/>
  <c r="H22" i="44"/>
  <c r="J22" i="44"/>
  <c r="G22" i="44"/>
  <c r="E22" i="44"/>
  <c r="D22" i="44"/>
  <c r="F22" i="44"/>
  <c r="J21" i="44"/>
  <c r="I21" i="44"/>
  <c r="F21" i="44"/>
  <c r="J20" i="44"/>
  <c r="F20" i="44"/>
  <c r="I20" i="44"/>
  <c r="H19" i="44"/>
  <c r="G19" i="44"/>
  <c r="E19" i="44"/>
  <c r="E18" i="44"/>
  <c r="E17" i="44"/>
  <c r="E71" i="44"/>
  <c r="D19" i="44"/>
  <c r="F19" i="44"/>
  <c r="D18" i="44"/>
  <c r="F18" i="44"/>
  <c r="J70" i="43"/>
  <c r="F70" i="43"/>
  <c r="I70" i="43"/>
  <c r="J69" i="43"/>
  <c r="F69" i="43"/>
  <c r="I69" i="43"/>
  <c r="J68" i="43"/>
  <c r="F68" i="43"/>
  <c r="I68" i="43"/>
  <c r="J67" i="43"/>
  <c r="F67" i="43"/>
  <c r="I67" i="43"/>
  <c r="H66" i="43"/>
  <c r="G66" i="43"/>
  <c r="E66" i="43"/>
  <c r="D66" i="43"/>
  <c r="F66" i="43"/>
  <c r="J65" i="43"/>
  <c r="I65" i="43"/>
  <c r="F65" i="43"/>
  <c r="J64" i="43"/>
  <c r="F64" i="43"/>
  <c r="I64" i="43"/>
  <c r="J63" i="43"/>
  <c r="I63" i="43"/>
  <c r="F63" i="43"/>
  <c r="J62" i="43"/>
  <c r="F62" i="43"/>
  <c r="I62" i="43"/>
  <c r="J61" i="43"/>
  <c r="I61" i="43"/>
  <c r="F61" i="43"/>
  <c r="J60" i="43"/>
  <c r="F60" i="43"/>
  <c r="I60" i="43"/>
  <c r="J59" i="43"/>
  <c r="I59" i="43"/>
  <c r="F59" i="43"/>
  <c r="H58" i="43"/>
  <c r="G58" i="43"/>
  <c r="J58" i="43"/>
  <c r="E58" i="43"/>
  <c r="D58" i="43"/>
  <c r="F58" i="43"/>
  <c r="J57" i="43"/>
  <c r="F57" i="43"/>
  <c r="I57" i="43"/>
  <c r="J56" i="43"/>
  <c r="F56" i="43"/>
  <c r="I56" i="43"/>
  <c r="J55" i="43"/>
  <c r="F55" i="43"/>
  <c r="I55" i="43"/>
  <c r="H54" i="43"/>
  <c r="J54" i="43"/>
  <c r="G54" i="43"/>
  <c r="E54" i="43"/>
  <c r="D54" i="43"/>
  <c r="F54" i="43"/>
  <c r="J53" i="43"/>
  <c r="I53" i="43"/>
  <c r="F53" i="43"/>
  <c r="J52" i="43"/>
  <c r="F52" i="43"/>
  <c r="I52" i="43"/>
  <c r="J51" i="43"/>
  <c r="I51" i="43"/>
  <c r="F51" i="43"/>
  <c r="J50" i="43"/>
  <c r="F50" i="43"/>
  <c r="I50" i="43"/>
  <c r="J49" i="43"/>
  <c r="I49" i="43"/>
  <c r="F49" i="43"/>
  <c r="J48" i="43"/>
  <c r="F48" i="43"/>
  <c r="I48" i="43"/>
  <c r="H47" i="43"/>
  <c r="G47" i="43"/>
  <c r="J47" i="43"/>
  <c r="E47" i="43"/>
  <c r="E46" i="43"/>
  <c r="D47" i="43"/>
  <c r="F47" i="43"/>
  <c r="H46" i="43"/>
  <c r="J45" i="43"/>
  <c r="I45" i="43"/>
  <c r="F45" i="43"/>
  <c r="J44" i="43"/>
  <c r="F44" i="43"/>
  <c r="I44" i="43"/>
  <c r="J43" i="43"/>
  <c r="I43" i="43"/>
  <c r="F43" i="43"/>
  <c r="H42" i="43"/>
  <c r="G42" i="43"/>
  <c r="J42" i="43"/>
  <c r="E42" i="43"/>
  <c r="D42" i="43"/>
  <c r="F42" i="43"/>
  <c r="J40" i="43"/>
  <c r="F40" i="43"/>
  <c r="I40" i="43"/>
  <c r="J39" i="43"/>
  <c r="F39" i="43"/>
  <c r="I39" i="43"/>
  <c r="J38" i="43"/>
  <c r="F38" i="43"/>
  <c r="I38" i="43"/>
  <c r="J37" i="43"/>
  <c r="F37" i="43"/>
  <c r="I37" i="43"/>
  <c r="J36" i="43"/>
  <c r="F36" i="43"/>
  <c r="I36" i="43"/>
  <c r="J35" i="43"/>
  <c r="F35" i="43"/>
  <c r="I35" i="43"/>
  <c r="J34" i="43"/>
  <c r="F34" i="43"/>
  <c r="I34" i="43"/>
  <c r="J33" i="43"/>
  <c r="F33" i="43"/>
  <c r="I33" i="43"/>
  <c r="H32" i="43"/>
  <c r="G32" i="43"/>
  <c r="J32" i="43"/>
  <c r="E32" i="43"/>
  <c r="D32" i="43"/>
  <c r="F32" i="43"/>
  <c r="J31" i="43"/>
  <c r="F31" i="43"/>
  <c r="I31" i="43"/>
  <c r="J30" i="43"/>
  <c r="I30" i="43"/>
  <c r="F30" i="43"/>
  <c r="J29" i="43"/>
  <c r="F29" i="43"/>
  <c r="I29" i="43"/>
  <c r="J28" i="43"/>
  <c r="I28" i="43"/>
  <c r="F28" i="43"/>
  <c r="J27" i="43"/>
  <c r="F27" i="43"/>
  <c r="I27" i="43"/>
  <c r="J26" i="43"/>
  <c r="I26" i="43"/>
  <c r="F26" i="43"/>
  <c r="J25" i="43"/>
  <c r="F25" i="43"/>
  <c r="I25" i="43"/>
  <c r="J24" i="43"/>
  <c r="I24" i="43"/>
  <c r="F24" i="43"/>
  <c r="J23" i="43"/>
  <c r="F23" i="43"/>
  <c r="I23" i="43"/>
  <c r="H22" i="43"/>
  <c r="G22" i="43"/>
  <c r="J22" i="43"/>
  <c r="E22" i="43"/>
  <c r="D22" i="43"/>
  <c r="F22" i="43"/>
  <c r="J21" i="43"/>
  <c r="F21" i="43"/>
  <c r="I21" i="43"/>
  <c r="J20" i="43"/>
  <c r="F20" i="43"/>
  <c r="I20" i="43"/>
  <c r="H19" i="43"/>
  <c r="H18" i="43"/>
  <c r="H17" i="43"/>
  <c r="H71" i="43"/>
  <c r="G19" i="43"/>
  <c r="E19" i="43"/>
  <c r="E18" i="43"/>
  <c r="E17" i="43"/>
  <c r="E71" i="43"/>
  <c r="D19" i="43"/>
  <c r="D18" i="43"/>
  <c r="J70" i="42"/>
  <c r="F70" i="42"/>
  <c r="I70" i="42"/>
  <c r="J69" i="42"/>
  <c r="F69" i="42"/>
  <c r="I69" i="42"/>
  <c r="J68" i="42"/>
  <c r="F68" i="42"/>
  <c r="I68" i="42"/>
  <c r="J67" i="42"/>
  <c r="F67" i="42"/>
  <c r="I67" i="42"/>
  <c r="H66" i="42"/>
  <c r="G66" i="42"/>
  <c r="E66" i="42"/>
  <c r="D66" i="42"/>
  <c r="F66" i="42"/>
  <c r="J65" i="42"/>
  <c r="F65" i="42"/>
  <c r="I65" i="42"/>
  <c r="J64" i="42"/>
  <c r="F64" i="42"/>
  <c r="I64" i="42"/>
  <c r="J63" i="42"/>
  <c r="F63" i="42"/>
  <c r="I63" i="42"/>
  <c r="J62" i="42"/>
  <c r="F62" i="42"/>
  <c r="I62" i="42"/>
  <c r="J61" i="42"/>
  <c r="F61" i="42"/>
  <c r="I61" i="42"/>
  <c r="J60" i="42"/>
  <c r="F60" i="42"/>
  <c r="I60" i="42"/>
  <c r="J59" i="42"/>
  <c r="F59" i="42"/>
  <c r="I59" i="42"/>
  <c r="H58" i="42"/>
  <c r="G58" i="42"/>
  <c r="E58" i="42"/>
  <c r="D58" i="42"/>
  <c r="F58" i="42"/>
  <c r="J57" i="42"/>
  <c r="F57" i="42"/>
  <c r="I57" i="42"/>
  <c r="J56" i="42"/>
  <c r="F56" i="42"/>
  <c r="I56" i="42"/>
  <c r="J55" i="42"/>
  <c r="F55" i="42"/>
  <c r="I55" i="42"/>
  <c r="H54" i="42"/>
  <c r="G54" i="42"/>
  <c r="E54" i="42"/>
  <c r="D54" i="42"/>
  <c r="F54" i="42"/>
  <c r="J53" i="42"/>
  <c r="F53" i="42"/>
  <c r="I53" i="42"/>
  <c r="J52" i="42"/>
  <c r="F52" i="42"/>
  <c r="I52" i="42"/>
  <c r="J51" i="42"/>
  <c r="F51" i="42"/>
  <c r="I51" i="42"/>
  <c r="J50" i="42"/>
  <c r="F50" i="42"/>
  <c r="I50" i="42"/>
  <c r="J49" i="42"/>
  <c r="F49" i="42"/>
  <c r="I49" i="42"/>
  <c r="J48" i="42"/>
  <c r="F48" i="42"/>
  <c r="I48" i="42"/>
  <c r="H47" i="42"/>
  <c r="J47" i="42"/>
  <c r="G47" i="42"/>
  <c r="E47" i="42"/>
  <c r="D47" i="42"/>
  <c r="F47" i="42"/>
  <c r="G46" i="42"/>
  <c r="E46" i="42"/>
  <c r="J45" i="42"/>
  <c r="F45" i="42"/>
  <c r="I45" i="42"/>
  <c r="J44" i="42"/>
  <c r="F44" i="42"/>
  <c r="I44" i="42"/>
  <c r="J43" i="42"/>
  <c r="F43" i="42"/>
  <c r="I43" i="42"/>
  <c r="H42" i="42"/>
  <c r="G42" i="42"/>
  <c r="E42" i="42"/>
  <c r="D42" i="42"/>
  <c r="F42" i="42"/>
  <c r="J40" i="42"/>
  <c r="F40" i="42"/>
  <c r="I40" i="42"/>
  <c r="J39" i="42"/>
  <c r="F39" i="42"/>
  <c r="I39" i="42"/>
  <c r="J38" i="42"/>
  <c r="F38" i="42"/>
  <c r="I38" i="42"/>
  <c r="J37" i="42"/>
  <c r="F37" i="42"/>
  <c r="I37" i="42"/>
  <c r="J36" i="42"/>
  <c r="F36" i="42"/>
  <c r="I36" i="42"/>
  <c r="J35" i="42"/>
  <c r="F35" i="42"/>
  <c r="I35" i="42"/>
  <c r="J34" i="42"/>
  <c r="F34" i="42"/>
  <c r="I34" i="42"/>
  <c r="J33" i="42"/>
  <c r="F33" i="42"/>
  <c r="I33" i="42"/>
  <c r="H32" i="42"/>
  <c r="J32" i="42"/>
  <c r="G32" i="42"/>
  <c r="E32" i="42"/>
  <c r="D32" i="42"/>
  <c r="F32" i="42"/>
  <c r="J31" i="42"/>
  <c r="I31" i="42"/>
  <c r="F31" i="42"/>
  <c r="J30" i="42"/>
  <c r="F30" i="42"/>
  <c r="I30" i="42"/>
  <c r="J29" i="42"/>
  <c r="I29" i="42"/>
  <c r="F29" i="42"/>
  <c r="J28" i="42"/>
  <c r="F28" i="42"/>
  <c r="I28" i="42"/>
  <c r="J27" i="42"/>
  <c r="I27" i="42"/>
  <c r="F27" i="42"/>
  <c r="J26" i="42"/>
  <c r="F26" i="42"/>
  <c r="I26" i="42"/>
  <c r="J25" i="42"/>
  <c r="I25" i="42"/>
  <c r="F25" i="42"/>
  <c r="J24" i="42"/>
  <c r="F24" i="42"/>
  <c r="I24" i="42"/>
  <c r="J23" i="42"/>
  <c r="I23" i="42"/>
  <c r="F23" i="42"/>
  <c r="H22" i="42"/>
  <c r="G22" i="42"/>
  <c r="J22" i="42"/>
  <c r="E22" i="42"/>
  <c r="D22" i="42"/>
  <c r="F22" i="42"/>
  <c r="J21" i="42"/>
  <c r="F21" i="42"/>
  <c r="I21" i="42"/>
  <c r="J20" i="42"/>
  <c r="F20" i="42"/>
  <c r="I20" i="42"/>
  <c r="H19" i="42"/>
  <c r="G19" i="42"/>
  <c r="E19" i="42"/>
  <c r="E18" i="42"/>
  <c r="E17" i="42"/>
  <c r="E71" i="42"/>
  <c r="D19" i="42"/>
  <c r="F19" i="42"/>
  <c r="H18" i="42"/>
  <c r="J70" i="41"/>
  <c r="F70" i="41"/>
  <c r="I70" i="41"/>
  <c r="J69" i="41"/>
  <c r="F69" i="41"/>
  <c r="I69" i="41"/>
  <c r="J68" i="41"/>
  <c r="F68" i="41"/>
  <c r="I68" i="41"/>
  <c r="J67" i="41"/>
  <c r="F67" i="41"/>
  <c r="I67" i="41"/>
  <c r="H66" i="41"/>
  <c r="G66" i="41"/>
  <c r="E66" i="41"/>
  <c r="D66" i="41"/>
  <c r="F66" i="41"/>
  <c r="J65" i="41"/>
  <c r="F65" i="41"/>
  <c r="I65" i="41"/>
  <c r="J64" i="41"/>
  <c r="F64" i="41"/>
  <c r="I64" i="41"/>
  <c r="J63" i="41"/>
  <c r="F63" i="41"/>
  <c r="I63" i="41"/>
  <c r="J62" i="41"/>
  <c r="F62" i="41"/>
  <c r="I62" i="41"/>
  <c r="J61" i="41"/>
  <c r="F61" i="41"/>
  <c r="I61" i="41"/>
  <c r="J60" i="41"/>
  <c r="F60" i="41"/>
  <c r="I60" i="41"/>
  <c r="J59" i="41"/>
  <c r="F59" i="41"/>
  <c r="I59" i="41"/>
  <c r="H58" i="41"/>
  <c r="G58" i="41"/>
  <c r="E58" i="41"/>
  <c r="D58" i="41"/>
  <c r="F58" i="41"/>
  <c r="J57" i="41"/>
  <c r="F57" i="41"/>
  <c r="I57" i="41"/>
  <c r="J56" i="41"/>
  <c r="F56" i="41"/>
  <c r="I56" i="41"/>
  <c r="J55" i="41"/>
  <c r="F55" i="41"/>
  <c r="I55" i="41"/>
  <c r="H54" i="41"/>
  <c r="G54" i="41"/>
  <c r="E54" i="41"/>
  <c r="D54" i="41"/>
  <c r="F54" i="41"/>
  <c r="J53" i="41"/>
  <c r="F53" i="41"/>
  <c r="I53" i="41"/>
  <c r="J52" i="41"/>
  <c r="F52" i="41"/>
  <c r="I52" i="41"/>
  <c r="J51" i="41"/>
  <c r="F51" i="41"/>
  <c r="I51" i="41"/>
  <c r="J50" i="41"/>
  <c r="F50" i="41"/>
  <c r="I50" i="41"/>
  <c r="J49" i="41"/>
  <c r="F49" i="41"/>
  <c r="I49" i="41"/>
  <c r="J48" i="41"/>
  <c r="F48" i="41"/>
  <c r="I48" i="41"/>
  <c r="H47" i="41"/>
  <c r="J47" i="41"/>
  <c r="G47" i="41"/>
  <c r="E47" i="41"/>
  <c r="D47" i="41"/>
  <c r="F47" i="41"/>
  <c r="G46" i="41"/>
  <c r="E46" i="41"/>
  <c r="J45" i="41"/>
  <c r="F45" i="41"/>
  <c r="I45" i="41"/>
  <c r="J44" i="41"/>
  <c r="F44" i="41"/>
  <c r="I44" i="41"/>
  <c r="J43" i="41"/>
  <c r="F43" i="41"/>
  <c r="I43" i="41"/>
  <c r="H42" i="41"/>
  <c r="G42" i="41"/>
  <c r="E42" i="41"/>
  <c r="D42" i="41"/>
  <c r="F42" i="41"/>
  <c r="J40" i="41"/>
  <c r="F40" i="41"/>
  <c r="I40" i="41"/>
  <c r="J39" i="41"/>
  <c r="F39" i="41"/>
  <c r="I39" i="41"/>
  <c r="J38" i="41"/>
  <c r="F38" i="41"/>
  <c r="I38" i="41"/>
  <c r="J37" i="41"/>
  <c r="F37" i="41"/>
  <c r="I37" i="41"/>
  <c r="J36" i="41"/>
  <c r="F36" i="41"/>
  <c r="I36" i="41"/>
  <c r="J35" i="41"/>
  <c r="F35" i="41"/>
  <c r="I35" i="41"/>
  <c r="J34" i="41"/>
  <c r="F34" i="41"/>
  <c r="I34" i="41"/>
  <c r="J33" i="41"/>
  <c r="F33" i="41"/>
  <c r="I33" i="41"/>
  <c r="H32" i="41"/>
  <c r="J32" i="41"/>
  <c r="G32" i="41"/>
  <c r="E32" i="41"/>
  <c r="D32" i="41"/>
  <c r="F32" i="41"/>
  <c r="J31" i="41"/>
  <c r="I31" i="41"/>
  <c r="F31" i="41"/>
  <c r="J30" i="41"/>
  <c r="F30" i="41"/>
  <c r="I30" i="41"/>
  <c r="J29" i="41"/>
  <c r="I29" i="41"/>
  <c r="F29" i="41"/>
  <c r="J28" i="41"/>
  <c r="F28" i="41"/>
  <c r="I28" i="41"/>
  <c r="J27" i="41"/>
  <c r="I27" i="41"/>
  <c r="F27" i="41"/>
  <c r="J26" i="41"/>
  <c r="F26" i="41"/>
  <c r="I26" i="41"/>
  <c r="J25" i="41"/>
  <c r="I25" i="41"/>
  <c r="F25" i="41"/>
  <c r="J24" i="41"/>
  <c r="F24" i="41"/>
  <c r="I24" i="41"/>
  <c r="J23" i="41"/>
  <c r="I23" i="41"/>
  <c r="F23" i="41"/>
  <c r="H22" i="41"/>
  <c r="G22" i="41"/>
  <c r="J22" i="41"/>
  <c r="E22" i="41"/>
  <c r="D22" i="41"/>
  <c r="F22" i="41"/>
  <c r="J21" i="41"/>
  <c r="F21" i="41"/>
  <c r="I21" i="41"/>
  <c r="J20" i="41"/>
  <c r="F20" i="41"/>
  <c r="I20" i="41"/>
  <c r="H19" i="41"/>
  <c r="G19" i="41"/>
  <c r="E19" i="41"/>
  <c r="E18" i="41"/>
  <c r="E17" i="41"/>
  <c r="E71" i="41"/>
  <c r="D19" i="41"/>
  <c r="F19" i="41"/>
  <c r="H18" i="41"/>
  <c r="J70" i="40"/>
  <c r="F70" i="40"/>
  <c r="I70" i="40"/>
  <c r="J69" i="40"/>
  <c r="F69" i="40"/>
  <c r="I69" i="40"/>
  <c r="J68" i="40"/>
  <c r="F68" i="40"/>
  <c r="I68" i="40"/>
  <c r="J67" i="40"/>
  <c r="F67" i="40"/>
  <c r="I67" i="40"/>
  <c r="H66" i="40"/>
  <c r="G66" i="40"/>
  <c r="E66" i="40"/>
  <c r="D66" i="40"/>
  <c r="F66" i="40"/>
  <c r="J65" i="40"/>
  <c r="F65" i="40"/>
  <c r="I65" i="40"/>
  <c r="J64" i="40"/>
  <c r="F64" i="40"/>
  <c r="I64" i="40"/>
  <c r="J63" i="40"/>
  <c r="F63" i="40"/>
  <c r="I63" i="40"/>
  <c r="J62" i="40"/>
  <c r="F62" i="40"/>
  <c r="I62" i="40"/>
  <c r="J61" i="40"/>
  <c r="F61" i="40"/>
  <c r="I61" i="40"/>
  <c r="J60" i="40"/>
  <c r="F60" i="40"/>
  <c r="I60" i="40"/>
  <c r="J59" i="40"/>
  <c r="F59" i="40"/>
  <c r="I59" i="40"/>
  <c r="H58" i="40"/>
  <c r="G58" i="40"/>
  <c r="E58" i="40"/>
  <c r="D58" i="40"/>
  <c r="F58" i="40"/>
  <c r="J57" i="40"/>
  <c r="F57" i="40"/>
  <c r="I57" i="40"/>
  <c r="J56" i="40"/>
  <c r="F56" i="40"/>
  <c r="I56" i="40"/>
  <c r="J55" i="40"/>
  <c r="F55" i="40"/>
  <c r="I55" i="40"/>
  <c r="H54" i="40"/>
  <c r="G54" i="40"/>
  <c r="E54" i="40"/>
  <c r="D54" i="40"/>
  <c r="F54" i="40"/>
  <c r="J53" i="40"/>
  <c r="F53" i="40"/>
  <c r="I53" i="40"/>
  <c r="J52" i="40"/>
  <c r="F52" i="40"/>
  <c r="I52" i="40"/>
  <c r="J51" i="40"/>
  <c r="F51" i="40"/>
  <c r="I51" i="40"/>
  <c r="J50" i="40"/>
  <c r="F50" i="40"/>
  <c r="I50" i="40"/>
  <c r="J49" i="40"/>
  <c r="F49" i="40"/>
  <c r="I49" i="40"/>
  <c r="J48" i="40"/>
  <c r="F48" i="40"/>
  <c r="I48" i="40"/>
  <c r="H47" i="40"/>
  <c r="J47" i="40"/>
  <c r="G47" i="40"/>
  <c r="E47" i="40"/>
  <c r="D47" i="40"/>
  <c r="F47" i="40"/>
  <c r="G46" i="40"/>
  <c r="E46" i="40"/>
  <c r="J45" i="40"/>
  <c r="F45" i="40"/>
  <c r="I45" i="40"/>
  <c r="J44" i="40"/>
  <c r="F44" i="40"/>
  <c r="I44" i="40"/>
  <c r="J43" i="40"/>
  <c r="F43" i="40"/>
  <c r="I43" i="40"/>
  <c r="H42" i="40"/>
  <c r="G42" i="40"/>
  <c r="E42" i="40"/>
  <c r="D42" i="40"/>
  <c r="F42" i="40"/>
  <c r="J40" i="40"/>
  <c r="F40" i="40"/>
  <c r="I40" i="40"/>
  <c r="J39" i="40"/>
  <c r="F39" i="40"/>
  <c r="I39" i="40"/>
  <c r="J38" i="40"/>
  <c r="F38" i="40"/>
  <c r="I38" i="40"/>
  <c r="J37" i="40"/>
  <c r="F37" i="40"/>
  <c r="I37" i="40"/>
  <c r="J36" i="40"/>
  <c r="F36" i="40"/>
  <c r="I36" i="40"/>
  <c r="J35" i="40"/>
  <c r="F35" i="40"/>
  <c r="I35" i="40"/>
  <c r="J34" i="40"/>
  <c r="F34" i="40"/>
  <c r="I34" i="40"/>
  <c r="J33" i="40"/>
  <c r="F33" i="40"/>
  <c r="I33" i="40"/>
  <c r="H32" i="40"/>
  <c r="J32" i="40"/>
  <c r="G32" i="40"/>
  <c r="E32" i="40"/>
  <c r="D32" i="40"/>
  <c r="F32" i="40"/>
  <c r="J31" i="40"/>
  <c r="I31" i="40"/>
  <c r="F31" i="40"/>
  <c r="J30" i="40"/>
  <c r="F30" i="40"/>
  <c r="I30" i="40"/>
  <c r="J29" i="40"/>
  <c r="I29" i="40"/>
  <c r="F29" i="40"/>
  <c r="J28" i="40"/>
  <c r="F28" i="40"/>
  <c r="I28" i="40"/>
  <c r="J27" i="40"/>
  <c r="I27" i="40"/>
  <c r="F27" i="40"/>
  <c r="J26" i="40"/>
  <c r="F26" i="40"/>
  <c r="I26" i="40"/>
  <c r="J25" i="40"/>
  <c r="I25" i="40"/>
  <c r="F25" i="40"/>
  <c r="J24" i="40"/>
  <c r="F24" i="40"/>
  <c r="I24" i="40"/>
  <c r="J23" i="40"/>
  <c r="I23" i="40"/>
  <c r="F23" i="40"/>
  <c r="H22" i="40"/>
  <c r="G22" i="40"/>
  <c r="J22" i="40"/>
  <c r="E22" i="40"/>
  <c r="D22" i="40"/>
  <c r="F22" i="40"/>
  <c r="J21" i="40"/>
  <c r="F21" i="40"/>
  <c r="I21" i="40"/>
  <c r="J20" i="40"/>
  <c r="F20" i="40"/>
  <c r="I20" i="40"/>
  <c r="H19" i="40"/>
  <c r="G19" i="40"/>
  <c r="E19" i="40"/>
  <c r="E18" i="40"/>
  <c r="E17" i="40"/>
  <c r="E71" i="40"/>
  <c r="D19" i="40"/>
  <c r="F19" i="40"/>
  <c r="H18" i="40"/>
  <c r="J70" i="39"/>
  <c r="I70" i="39"/>
  <c r="F70" i="39"/>
  <c r="J69" i="39"/>
  <c r="F69" i="39"/>
  <c r="I69" i="39"/>
  <c r="J68" i="39"/>
  <c r="I68" i="39"/>
  <c r="F68" i="39"/>
  <c r="J67" i="39"/>
  <c r="F67" i="39"/>
  <c r="I67" i="39"/>
  <c r="H66" i="39"/>
  <c r="G66" i="39"/>
  <c r="E66" i="39"/>
  <c r="D66" i="39"/>
  <c r="F66" i="39"/>
  <c r="J65" i="39"/>
  <c r="F65" i="39"/>
  <c r="I65" i="39"/>
  <c r="J64" i="39"/>
  <c r="I64" i="39"/>
  <c r="F64" i="39"/>
  <c r="J63" i="39"/>
  <c r="F63" i="39"/>
  <c r="I63" i="39"/>
  <c r="J62" i="39"/>
  <c r="I62" i="39"/>
  <c r="F62" i="39"/>
  <c r="J61" i="39"/>
  <c r="F61" i="39"/>
  <c r="I61" i="39"/>
  <c r="J60" i="39"/>
  <c r="I60" i="39"/>
  <c r="F60" i="39"/>
  <c r="J59" i="39"/>
  <c r="F59" i="39"/>
  <c r="I59" i="39"/>
  <c r="H58" i="39"/>
  <c r="G58" i="39"/>
  <c r="E58" i="39"/>
  <c r="D58" i="39"/>
  <c r="F58" i="39"/>
  <c r="J57" i="39"/>
  <c r="F57" i="39"/>
  <c r="I57" i="39"/>
  <c r="J56" i="39"/>
  <c r="I56" i="39"/>
  <c r="F56" i="39"/>
  <c r="J55" i="39"/>
  <c r="F55" i="39"/>
  <c r="I55" i="39"/>
  <c r="H54" i="39"/>
  <c r="G54" i="39"/>
  <c r="E54" i="39"/>
  <c r="D54" i="39"/>
  <c r="F54" i="39"/>
  <c r="J53" i="39"/>
  <c r="F53" i="39"/>
  <c r="I53" i="39"/>
  <c r="J52" i="39"/>
  <c r="I52" i="39"/>
  <c r="F52" i="39"/>
  <c r="J51" i="39"/>
  <c r="F51" i="39"/>
  <c r="I51" i="39"/>
  <c r="J50" i="39"/>
  <c r="I50" i="39"/>
  <c r="F50" i="39"/>
  <c r="J49" i="39"/>
  <c r="F49" i="39"/>
  <c r="I49" i="39"/>
  <c r="J48" i="39"/>
  <c r="I48" i="39"/>
  <c r="F48" i="39"/>
  <c r="H47" i="39"/>
  <c r="G47" i="39"/>
  <c r="J47" i="39"/>
  <c r="E47" i="39"/>
  <c r="D47" i="39"/>
  <c r="F47" i="39"/>
  <c r="G46" i="39"/>
  <c r="E46" i="39"/>
  <c r="J45" i="39"/>
  <c r="F45" i="39"/>
  <c r="I45" i="39"/>
  <c r="J44" i="39"/>
  <c r="I44" i="39"/>
  <c r="F44" i="39"/>
  <c r="J43" i="39"/>
  <c r="F43" i="39"/>
  <c r="I43" i="39"/>
  <c r="H42" i="39"/>
  <c r="G42" i="39"/>
  <c r="E42" i="39"/>
  <c r="D42" i="39"/>
  <c r="F42" i="39"/>
  <c r="J40" i="39"/>
  <c r="F40" i="39"/>
  <c r="I40" i="39"/>
  <c r="J39" i="39"/>
  <c r="I39" i="39"/>
  <c r="F39" i="39"/>
  <c r="J38" i="39"/>
  <c r="F38" i="39"/>
  <c r="I38" i="39"/>
  <c r="J37" i="39"/>
  <c r="I37" i="39"/>
  <c r="F37" i="39"/>
  <c r="J36" i="39"/>
  <c r="F36" i="39"/>
  <c r="I36" i="39"/>
  <c r="J35" i="39"/>
  <c r="I35" i="39"/>
  <c r="F35" i="39"/>
  <c r="J34" i="39"/>
  <c r="F34" i="39"/>
  <c r="I34" i="39"/>
  <c r="J33" i="39"/>
  <c r="I33" i="39"/>
  <c r="F33" i="39"/>
  <c r="H32" i="39"/>
  <c r="H18" i="39"/>
  <c r="G32" i="39"/>
  <c r="J32" i="39"/>
  <c r="E32" i="39"/>
  <c r="D32" i="39"/>
  <c r="F32" i="39"/>
  <c r="J31" i="39"/>
  <c r="F31" i="39"/>
  <c r="I31" i="39"/>
  <c r="J30" i="39"/>
  <c r="F30" i="39"/>
  <c r="I30" i="39"/>
  <c r="J29" i="39"/>
  <c r="F29" i="39"/>
  <c r="I29" i="39"/>
  <c r="J28" i="39"/>
  <c r="F28" i="39"/>
  <c r="I28" i="39"/>
  <c r="J27" i="39"/>
  <c r="F27" i="39"/>
  <c r="I27" i="39"/>
  <c r="J26" i="39"/>
  <c r="F26" i="39"/>
  <c r="I26" i="39"/>
  <c r="J25" i="39"/>
  <c r="F25" i="39"/>
  <c r="I25" i="39"/>
  <c r="J24" i="39"/>
  <c r="F24" i="39"/>
  <c r="I24" i="39"/>
  <c r="J23" i="39"/>
  <c r="F23" i="39"/>
  <c r="I23" i="39"/>
  <c r="H22" i="39"/>
  <c r="J22" i="39"/>
  <c r="G22" i="39"/>
  <c r="E22" i="39"/>
  <c r="D22" i="39"/>
  <c r="F22" i="39"/>
  <c r="J21" i="39"/>
  <c r="I21" i="39"/>
  <c r="F21" i="39"/>
  <c r="J20" i="39"/>
  <c r="F20" i="39"/>
  <c r="I20" i="39"/>
  <c r="H19" i="39"/>
  <c r="G19" i="39"/>
  <c r="E19" i="39"/>
  <c r="E18" i="39"/>
  <c r="E17" i="39"/>
  <c r="E71" i="39"/>
  <c r="D19" i="39"/>
  <c r="F19" i="39"/>
  <c r="D18" i="39"/>
  <c r="J70" i="38"/>
  <c r="I70" i="38"/>
  <c r="F70" i="38"/>
  <c r="J69" i="38"/>
  <c r="F69" i="38"/>
  <c r="I69" i="38"/>
  <c r="J68" i="38"/>
  <c r="I68" i="38"/>
  <c r="F68" i="38"/>
  <c r="J67" i="38"/>
  <c r="F67" i="38"/>
  <c r="I67" i="38"/>
  <c r="H66" i="38"/>
  <c r="G66" i="38"/>
  <c r="E66" i="38"/>
  <c r="D66" i="38"/>
  <c r="F66" i="38"/>
  <c r="J65" i="38"/>
  <c r="F65" i="38"/>
  <c r="I65" i="38"/>
  <c r="J64" i="38"/>
  <c r="I64" i="38"/>
  <c r="F64" i="38"/>
  <c r="J63" i="38"/>
  <c r="F63" i="38"/>
  <c r="I63" i="38"/>
  <c r="J62" i="38"/>
  <c r="I62" i="38"/>
  <c r="F62" i="38"/>
  <c r="J61" i="38"/>
  <c r="F61" i="38"/>
  <c r="I61" i="38"/>
  <c r="J60" i="38"/>
  <c r="I60" i="38"/>
  <c r="F60" i="38"/>
  <c r="J59" i="38"/>
  <c r="F59" i="38"/>
  <c r="I59" i="38"/>
  <c r="H58" i="38"/>
  <c r="G58" i="38"/>
  <c r="E58" i="38"/>
  <c r="D58" i="38"/>
  <c r="F58" i="38"/>
  <c r="J57" i="38"/>
  <c r="F57" i="38"/>
  <c r="I57" i="38"/>
  <c r="J56" i="38"/>
  <c r="I56" i="38"/>
  <c r="F56" i="38"/>
  <c r="J55" i="38"/>
  <c r="F55" i="38"/>
  <c r="I55" i="38"/>
  <c r="H54" i="38"/>
  <c r="G54" i="38"/>
  <c r="E54" i="38"/>
  <c r="D54" i="38"/>
  <c r="F54" i="38"/>
  <c r="J53" i="38"/>
  <c r="F53" i="38"/>
  <c r="I53" i="38"/>
  <c r="J52" i="38"/>
  <c r="I52" i="38"/>
  <c r="F52" i="38"/>
  <c r="J51" i="38"/>
  <c r="F51" i="38"/>
  <c r="I51" i="38"/>
  <c r="J50" i="38"/>
  <c r="I50" i="38"/>
  <c r="F50" i="38"/>
  <c r="J49" i="38"/>
  <c r="F49" i="38"/>
  <c r="I49" i="38"/>
  <c r="J48" i="38"/>
  <c r="I48" i="38"/>
  <c r="F48" i="38"/>
  <c r="H47" i="38"/>
  <c r="G47" i="38"/>
  <c r="J47" i="38"/>
  <c r="E47" i="38"/>
  <c r="D47" i="38"/>
  <c r="F47" i="38"/>
  <c r="G46" i="38"/>
  <c r="E46" i="38"/>
  <c r="J45" i="38"/>
  <c r="F45" i="38"/>
  <c r="I45" i="38"/>
  <c r="J44" i="38"/>
  <c r="I44" i="38"/>
  <c r="F44" i="38"/>
  <c r="J43" i="38"/>
  <c r="F43" i="38"/>
  <c r="I43" i="38"/>
  <c r="H42" i="38"/>
  <c r="G42" i="38"/>
  <c r="E42" i="38"/>
  <c r="D42" i="38"/>
  <c r="F42" i="38"/>
  <c r="J40" i="38"/>
  <c r="F40" i="38"/>
  <c r="I40" i="38"/>
  <c r="J39" i="38"/>
  <c r="I39" i="38"/>
  <c r="F39" i="38"/>
  <c r="J38" i="38"/>
  <c r="F38" i="38"/>
  <c r="I38" i="38"/>
  <c r="J37" i="38"/>
  <c r="I37" i="38"/>
  <c r="F37" i="38"/>
  <c r="J36" i="38"/>
  <c r="F36" i="38"/>
  <c r="I36" i="38"/>
  <c r="J35" i="38"/>
  <c r="I35" i="38"/>
  <c r="F35" i="38"/>
  <c r="J34" i="38"/>
  <c r="F34" i="38"/>
  <c r="I34" i="38"/>
  <c r="J33" i="38"/>
  <c r="I33" i="38"/>
  <c r="F33" i="38"/>
  <c r="H32" i="38"/>
  <c r="H18" i="38"/>
  <c r="G32" i="38"/>
  <c r="J32" i="38"/>
  <c r="E32" i="38"/>
  <c r="D32" i="38"/>
  <c r="F32" i="38"/>
  <c r="J31" i="38"/>
  <c r="F31" i="38"/>
  <c r="I31" i="38"/>
  <c r="J30" i="38"/>
  <c r="F30" i="38"/>
  <c r="I30" i="38"/>
  <c r="J29" i="38"/>
  <c r="F29" i="38"/>
  <c r="I29" i="38"/>
  <c r="J28" i="38"/>
  <c r="F28" i="38"/>
  <c r="I28" i="38"/>
  <c r="J27" i="38"/>
  <c r="F27" i="38"/>
  <c r="I27" i="38"/>
  <c r="J26" i="38"/>
  <c r="F26" i="38"/>
  <c r="I26" i="38"/>
  <c r="J25" i="38"/>
  <c r="F25" i="38"/>
  <c r="I25" i="38"/>
  <c r="J24" i="38"/>
  <c r="F24" i="38"/>
  <c r="I24" i="38"/>
  <c r="J23" i="38"/>
  <c r="F23" i="38"/>
  <c r="I23" i="38"/>
  <c r="H22" i="38"/>
  <c r="J22" i="38"/>
  <c r="G22" i="38"/>
  <c r="E22" i="38"/>
  <c r="D22" i="38"/>
  <c r="F22" i="38"/>
  <c r="J21" i="38"/>
  <c r="I21" i="38"/>
  <c r="F21" i="38"/>
  <c r="J20" i="38"/>
  <c r="F20" i="38"/>
  <c r="I20" i="38"/>
  <c r="H19" i="38"/>
  <c r="G19" i="38"/>
  <c r="E19" i="38"/>
  <c r="E18" i="38"/>
  <c r="E17" i="38"/>
  <c r="E71" i="38"/>
  <c r="D19" i="38"/>
  <c r="F19" i="38"/>
  <c r="D18" i="38"/>
  <c r="J70" i="37"/>
  <c r="F70" i="37"/>
  <c r="I70" i="37"/>
  <c r="J69" i="37"/>
  <c r="F69" i="37"/>
  <c r="I69" i="37"/>
  <c r="J68" i="37"/>
  <c r="I68" i="37"/>
  <c r="F68" i="37"/>
  <c r="J67" i="37"/>
  <c r="F67" i="37"/>
  <c r="I67" i="37"/>
  <c r="H66" i="37"/>
  <c r="G66" i="37"/>
  <c r="E66" i="37"/>
  <c r="D66" i="37"/>
  <c r="F66" i="37"/>
  <c r="J65" i="37"/>
  <c r="F65" i="37"/>
  <c r="I65" i="37"/>
  <c r="J64" i="37"/>
  <c r="I64" i="37"/>
  <c r="F64" i="37"/>
  <c r="J63" i="37"/>
  <c r="F63" i="37"/>
  <c r="I63" i="37"/>
  <c r="J62" i="37"/>
  <c r="I62" i="37"/>
  <c r="F62" i="37"/>
  <c r="J61" i="37"/>
  <c r="F61" i="37"/>
  <c r="I61" i="37"/>
  <c r="J60" i="37"/>
  <c r="I60" i="37"/>
  <c r="F60" i="37"/>
  <c r="J59" i="37"/>
  <c r="F59" i="37"/>
  <c r="I59" i="37"/>
  <c r="H58" i="37"/>
  <c r="G58" i="37"/>
  <c r="E58" i="37"/>
  <c r="D58" i="37"/>
  <c r="F58" i="37"/>
  <c r="J57" i="37"/>
  <c r="F57" i="37"/>
  <c r="I57" i="37"/>
  <c r="J56" i="37"/>
  <c r="I56" i="37"/>
  <c r="F56" i="37"/>
  <c r="J55" i="37"/>
  <c r="F55" i="37"/>
  <c r="I55" i="37"/>
  <c r="H54" i="37"/>
  <c r="G54" i="37"/>
  <c r="E54" i="37"/>
  <c r="D54" i="37"/>
  <c r="F54" i="37"/>
  <c r="J53" i="37"/>
  <c r="F53" i="37"/>
  <c r="I53" i="37"/>
  <c r="J52" i="37"/>
  <c r="I52" i="37"/>
  <c r="F52" i="37"/>
  <c r="J51" i="37"/>
  <c r="F51" i="37"/>
  <c r="I51" i="37"/>
  <c r="J50" i="37"/>
  <c r="I50" i="37"/>
  <c r="F50" i="37"/>
  <c r="J49" i="37"/>
  <c r="F49" i="37"/>
  <c r="I49" i="37"/>
  <c r="J48" i="37"/>
  <c r="I48" i="37"/>
  <c r="F48" i="37"/>
  <c r="H47" i="37"/>
  <c r="G47" i="37"/>
  <c r="J47" i="37"/>
  <c r="E47" i="37"/>
  <c r="D47" i="37"/>
  <c r="F47" i="37"/>
  <c r="G46" i="37"/>
  <c r="E46" i="37"/>
  <c r="J45" i="37"/>
  <c r="F45" i="37"/>
  <c r="I45" i="37"/>
  <c r="J44" i="37"/>
  <c r="I44" i="37"/>
  <c r="F44" i="37"/>
  <c r="J43" i="37"/>
  <c r="F43" i="37"/>
  <c r="I43" i="37"/>
  <c r="H42" i="37"/>
  <c r="G42" i="37"/>
  <c r="E42" i="37"/>
  <c r="D42" i="37"/>
  <c r="F42" i="37"/>
  <c r="J40" i="37"/>
  <c r="F40" i="37"/>
  <c r="I40" i="37"/>
  <c r="J39" i="37"/>
  <c r="I39" i="37"/>
  <c r="F39" i="37"/>
  <c r="J38" i="37"/>
  <c r="F38" i="37"/>
  <c r="I38" i="37"/>
  <c r="J37" i="37"/>
  <c r="I37" i="37"/>
  <c r="F37" i="37"/>
  <c r="J36" i="37"/>
  <c r="F36" i="37"/>
  <c r="I36" i="37"/>
  <c r="J35" i="37"/>
  <c r="I35" i="37"/>
  <c r="F35" i="37"/>
  <c r="J34" i="37"/>
  <c r="F34" i="37"/>
  <c r="I34" i="37"/>
  <c r="J33" i="37"/>
  <c r="I33" i="37"/>
  <c r="F33" i="37"/>
  <c r="H32" i="37"/>
  <c r="H18" i="37"/>
  <c r="G32" i="37"/>
  <c r="J32" i="37"/>
  <c r="E32" i="37"/>
  <c r="D32" i="37"/>
  <c r="F32" i="37"/>
  <c r="J31" i="37"/>
  <c r="F31" i="37"/>
  <c r="I31" i="37"/>
  <c r="J30" i="37"/>
  <c r="F30" i="37"/>
  <c r="I30" i="37"/>
  <c r="J29" i="37"/>
  <c r="F29" i="37"/>
  <c r="I29" i="37"/>
  <c r="J28" i="37"/>
  <c r="F28" i="37"/>
  <c r="I28" i="37"/>
  <c r="J27" i="37"/>
  <c r="F27" i="37"/>
  <c r="I27" i="37"/>
  <c r="J26" i="37"/>
  <c r="F26" i="37"/>
  <c r="I26" i="37"/>
  <c r="J25" i="37"/>
  <c r="F25" i="37"/>
  <c r="I25" i="37"/>
  <c r="J24" i="37"/>
  <c r="F24" i="37"/>
  <c r="I24" i="37"/>
  <c r="J23" i="37"/>
  <c r="F23" i="37"/>
  <c r="I23" i="37"/>
  <c r="H22" i="37"/>
  <c r="J22" i="37"/>
  <c r="G22" i="37"/>
  <c r="E22" i="37"/>
  <c r="D22" i="37"/>
  <c r="F22" i="37"/>
  <c r="J21" i="37"/>
  <c r="I21" i="37"/>
  <c r="F21" i="37"/>
  <c r="J20" i="37"/>
  <c r="F20" i="37"/>
  <c r="I20" i="37"/>
  <c r="H19" i="37"/>
  <c r="G19" i="37"/>
  <c r="E19" i="37"/>
  <c r="E18" i="37"/>
  <c r="E17" i="37"/>
  <c r="E71" i="37"/>
  <c r="D19" i="37"/>
  <c r="F19" i="37"/>
  <c r="D18" i="37"/>
  <c r="F18" i="37"/>
  <c r="J70" i="36"/>
  <c r="F70" i="36"/>
  <c r="I70" i="36"/>
  <c r="J69" i="36"/>
  <c r="F69" i="36"/>
  <c r="I69" i="36"/>
  <c r="J68" i="36"/>
  <c r="F68" i="36"/>
  <c r="I68" i="36"/>
  <c r="J67" i="36"/>
  <c r="F67" i="36"/>
  <c r="I67" i="36"/>
  <c r="H66" i="36"/>
  <c r="G66" i="36"/>
  <c r="E66" i="36"/>
  <c r="D66" i="36"/>
  <c r="F66" i="36"/>
  <c r="J65" i="36"/>
  <c r="F65" i="36"/>
  <c r="I65" i="36"/>
  <c r="J64" i="36"/>
  <c r="F64" i="36"/>
  <c r="I64" i="36"/>
  <c r="J63" i="36"/>
  <c r="F63" i="36"/>
  <c r="I63" i="36"/>
  <c r="J62" i="36"/>
  <c r="F62" i="36"/>
  <c r="I62" i="36"/>
  <c r="J61" i="36"/>
  <c r="F61" i="36"/>
  <c r="I61" i="36"/>
  <c r="J60" i="36"/>
  <c r="F60" i="36"/>
  <c r="I60" i="36"/>
  <c r="J59" i="36"/>
  <c r="F59" i="36"/>
  <c r="I59" i="36"/>
  <c r="H58" i="36"/>
  <c r="G58" i="36"/>
  <c r="E58" i="36"/>
  <c r="D58" i="36"/>
  <c r="F58" i="36"/>
  <c r="J57" i="36"/>
  <c r="F57" i="36"/>
  <c r="I57" i="36"/>
  <c r="J56" i="36"/>
  <c r="F56" i="36"/>
  <c r="I56" i="36"/>
  <c r="J55" i="36"/>
  <c r="F55" i="36"/>
  <c r="I55" i="36"/>
  <c r="H54" i="36"/>
  <c r="G54" i="36"/>
  <c r="E54" i="36"/>
  <c r="D54" i="36"/>
  <c r="F54" i="36"/>
  <c r="J53" i="36"/>
  <c r="F53" i="36"/>
  <c r="I53" i="36"/>
  <c r="J52" i="36"/>
  <c r="F52" i="36"/>
  <c r="I52" i="36"/>
  <c r="J51" i="36"/>
  <c r="F51" i="36"/>
  <c r="I51" i="36"/>
  <c r="J50" i="36"/>
  <c r="F50" i="36"/>
  <c r="I50" i="36"/>
  <c r="J49" i="36"/>
  <c r="F49" i="36"/>
  <c r="I49" i="36"/>
  <c r="J48" i="36"/>
  <c r="F48" i="36"/>
  <c r="I48" i="36"/>
  <c r="H47" i="36"/>
  <c r="J47" i="36"/>
  <c r="G47" i="36"/>
  <c r="E47" i="36"/>
  <c r="D47" i="36"/>
  <c r="F47" i="36"/>
  <c r="G46" i="36"/>
  <c r="E46" i="36"/>
  <c r="J45" i="36"/>
  <c r="F45" i="36"/>
  <c r="I45" i="36"/>
  <c r="J44" i="36"/>
  <c r="F44" i="36"/>
  <c r="I44" i="36"/>
  <c r="J43" i="36"/>
  <c r="F43" i="36"/>
  <c r="I43" i="36"/>
  <c r="H42" i="36"/>
  <c r="G42" i="36"/>
  <c r="E42" i="36"/>
  <c r="D42" i="36"/>
  <c r="F42" i="36"/>
  <c r="J40" i="36"/>
  <c r="F40" i="36"/>
  <c r="I40" i="36"/>
  <c r="J39" i="36"/>
  <c r="F39" i="36"/>
  <c r="I39" i="36"/>
  <c r="J38" i="36"/>
  <c r="F38" i="36"/>
  <c r="I38" i="36"/>
  <c r="J37" i="36"/>
  <c r="F37" i="36"/>
  <c r="I37" i="36"/>
  <c r="J36" i="36"/>
  <c r="F36" i="36"/>
  <c r="I36" i="36"/>
  <c r="J35" i="36"/>
  <c r="F35" i="36"/>
  <c r="I35" i="36"/>
  <c r="J34" i="36"/>
  <c r="F34" i="36"/>
  <c r="I34" i="36"/>
  <c r="J33" i="36"/>
  <c r="F33" i="36"/>
  <c r="I33" i="36"/>
  <c r="H32" i="36"/>
  <c r="J32" i="36"/>
  <c r="G32" i="36"/>
  <c r="E32" i="36"/>
  <c r="D32" i="36"/>
  <c r="F32" i="36"/>
  <c r="J31" i="36"/>
  <c r="I31" i="36"/>
  <c r="F31" i="36"/>
  <c r="J30" i="36"/>
  <c r="F30" i="36"/>
  <c r="I30" i="36"/>
  <c r="J29" i="36"/>
  <c r="I29" i="36"/>
  <c r="F29" i="36"/>
  <c r="J28" i="36"/>
  <c r="F28" i="36"/>
  <c r="I28" i="36"/>
  <c r="J27" i="36"/>
  <c r="I27" i="36"/>
  <c r="F27" i="36"/>
  <c r="J26" i="36"/>
  <c r="F26" i="36"/>
  <c r="I26" i="36"/>
  <c r="J25" i="36"/>
  <c r="I25" i="36"/>
  <c r="F25" i="36"/>
  <c r="J24" i="36"/>
  <c r="F24" i="36"/>
  <c r="I24" i="36"/>
  <c r="J23" i="36"/>
  <c r="I23" i="36"/>
  <c r="F23" i="36"/>
  <c r="H22" i="36"/>
  <c r="G22" i="36"/>
  <c r="J22" i="36"/>
  <c r="E22" i="36"/>
  <c r="D22" i="36"/>
  <c r="F22" i="36"/>
  <c r="J21" i="36"/>
  <c r="F21" i="36"/>
  <c r="I21" i="36"/>
  <c r="J20" i="36"/>
  <c r="F20" i="36"/>
  <c r="I20" i="36"/>
  <c r="H19" i="36"/>
  <c r="G19" i="36"/>
  <c r="E19" i="36"/>
  <c r="E18" i="36"/>
  <c r="E17" i="36"/>
  <c r="E71" i="36"/>
  <c r="D19" i="36"/>
  <c r="F19" i="36"/>
  <c r="H18" i="36"/>
  <c r="J70" i="35"/>
  <c r="F70" i="35"/>
  <c r="I70" i="35"/>
  <c r="J69" i="35"/>
  <c r="F69" i="35"/>
  <c r="I69" i="35"/>
  <c r="J68" i="35"/>
  <c r="F68" i="35"/>
  <c r="I68" i="35"/>
  <c r="J67" i="35"/>
  <c r="F67" i="35"/>
  <c r="I67" i="35"/>
  <c r="H66" i="35"/>
  <c r="G66" i="35"/>
  <c r="E66" i="35"/>
  <c r="D66" i="35"/>
  <c r="F66" i="35"/>
  <c r="J65" i="35"/>
  <c r="F65" i="35"/>
  <c r="I65" i="35"/>
  <c r="J64" i="35"/>
  <c r="F64" i="35"/>
  <c r="I64" i="35"/>
  <c r="J63" i="35"/>
  <c r="F63" i="35"/>
  <c r="I63" i="35"/>
  <c r="J62" i="35"/>
  <c r="F62" i="35"/>
  <c r="I62" i="35"/>
  <c r="J61" i="35"/>
  <c r="F61" i="35"/>
  <c r="I61" i="35"/>
  <c r="J60" i="35"/>
  <c r="F60" i="35"/>
  <c r="I60" i="35"/>
  <c r="J59" i="35"/>
  <c r="F59" i="35"/>
  <c r="I59" i="35"/>
  <c r="H58" i="35"/>
  <c r="G58" i="35"/>
  <c r="E58" i="35"/>
  <c r="D58" i="35"/>
  <c r="F58" i="35"/>
  <c r="J57" i="35"/>
  <c r="F57" i="35"/>
  <c r="I57" i="35"/>
  <c r="J56" i="35"/>
  <c r="F56" i="35"/>
  <c r="I56" i="35"/>
  <c r="J55" i="35"/>
  <c r="F55" i="35"/>
  <c r="I55" i="35"/>
  <c r="H54" i="35"/>
  <c r="G54" i="35"/>
  <c r="E54" i="35"/>
  <c r="D54" i="35"/>
  <c r="F54" i="35"/>
  <c r="J53" i="35"/>
  <c r="F53" i="35"/>
  <c r="I53" i="35"/>
  <c r="J52" i="35"/>
  <c r="F52" i="35"/>
  <c r="I52" i="35"/>
  <c r="J51" i="35"/>
  <c r="F51" i="35"/>
  <c r="I51" i="35"/>
  <c r="J50" i="35"/>
  <c r="F50" i="35"/>
  <c r="I50" i="35"/>
  <c r="J49" i="35"/>
  <c r="F49" i="35"/>
  <c r="I49" i="35"/>
  <c r="J48" i="35"/>
  <c r="F48" i="35"/>
  <c r="I48" i="35"/>
  <c r="H47" i="35"/>
  <c r="J47" i="35"/>
  <c r="G47" i="35"/>
  <c r="E47" i="35"/>
  <c r="D47" i="35"/>
  <c r="F47" i="35"/>
  <c r="G46" i="35"/>
  <c r="E46" i="35"/>
  <c r="J45" i="35"/>
  <c r="F45" i="35"/>
  <c r="I45" i="35"/>
  <c r="J44" i="35"/>
  <c r="F44" i="35"/>
  <c r="I44" i="35"/>
  <c r="J43" i="35"/>
  <c r="F43" i="35"/>
  <c r="I43" i="35"/>
  <c r="H42" i="35"/>
  <c r="G42" i="35"/>
  <c r="E42" i="35"/>
  <c r="D42" i="35"/>
  <c r="F42" i="35"/>
  <c r="J40" i="35"/>
  <c r="F40" i="35"/>
  <c r="I40" i="35"/>
  <c r="J39" i="35"/>
  <c r="F39" i="35"/>
  <c r="I39" i="35"/>
  <c r="J38" i="35"/>
  <c r="F38" i="35"/>
  <c r="I38" i="35"/>
  <c r="J37" i="35"/>
  <c r="F37" i="35"/>
  <c r="I37" i="35"/>
  <c r="J36" i="35"/>
  <c r="F36" i="35"/>
  <c r="I36" i="35"/>
  <c r="J35" i="35"/>
  <c r="F35" i="35"/>
  <c r="I35" i="35"/>
  <c r="J34" i="35"/>
  <c r="F34" i="35"/>
  <c r="I34" i="35"/>
  <c r="J33" i="35"/>
  <c r="F33" i="35"/>
  <c r="I33" i="35"/>
  <c r="H32" i="35"/>
  <c r="J32" i="35"/>
  <c r="G32" i="35"/>
  <c r="E32" i="35"/>
  <c r="D32" i="35"/>
  <c r="F32" i="35"/>
  <c r="J31" i="35"/>
  <c r="I31" i="35"/>
  <c r="F31" i="35"/>
  <c r="J30" i="35"/>
  <c r="F30" i="35"/>
  <c r="I30" i="35"/>
  <c r="J29" i="35"/>
  <c r="I29" i="35"/>
  <c r="F29" i="35"/>
  <c r="J28" i="35"/>
  <c r="F28" i="35"/>
  <c r="I28" i="35"/>
  <c r="J27" i="35"/>
  <c r="I27" i="35"/>
  <c r="F27" i="35"/>
  <c r="J26" i="35"/>
  <c r="F26" i="35"/>
  <c r="I26" i="35"/>
  <c r="J25" i="35"/>
  <c r="I25" i="35"/>
  <c r="F25" i="35"/>
  <c r="J24" i="35"/>
  <c r="F24" i="35"/>
  <c r="I24" i="35"/>
  <c r="J23" i="35"/>
  <c r="I23" i="35"/>
  <c r="F23" i="35"/>
  <c r="H22" i="35"/>
  <c r="G22" i="35"/>
  <c r="J22" i="35"/>
  <c r="E22" i="35"/>
  <c r="D22" i="35"/>
  <c r="F22" i="35"/>
  <c r="J21" i="35"/>
  <c r="F21" i="35"/>
  <c r="I21" i="35"/>
  <c r="J20" i="35"/>
  <c r="F20" i="35"/>
  <c r="I20" i="35"/>
  <c r="H19" i="35"/>
  <c r="G19" i="35"/>
  <c r="E19" i="35"/>
  <c r="E18" i="35"/>
  <c r="E17" i="35"/>
  <c r="E71" i="35"/>
  <c r="D19" i="35"/>
  <c r="F19" i="35"/>
  <c r="H18" i="35"/>
  <c r="J70" i="34"/>
  <c r="F70" i="34"/>
  <c r="I70" i="34"/>
  <c r="J69" i="34"/>
  <c r="F69" i="34"/>
  <c r="I69" i="34"/>
  <c r="J68" i="34"/>
  <c r="I68" i="34"/>
  <c r="F68" i="34"/>
  <c r="J67" i="34"/>
  <c r="F67" i="34"/>
  <c r="I67" i="34"/>
  <c r="H66" i="34"/>
  <c r="G66" i="34"/>
  <c r="E66" i="34"/>
  <c r="D66" i="34"/>
  <c r="F66" i="34"/>
  <c r="J65" i="34"/>
  <c r="F65" i="34"/>
  <c r="I65" i="34"/>
  <c r="J64" i="34"/>
  <c r="I64" i="34"/>
  <c r="F64" i="34"/>
  <c r="J63" i="34"/>
  <c r="F63" i="34"/>
  <c r="I63" i="34"/>
  <c r="J62" i="34"/>
  <c r="I62" i="34"/>
  <c r="F62" i="34"/>
  <c r="J61" i="34"/>
  <c r="F61" i="34"/>
  <c r="I61" i="34"/>
  <c r="J60" i="34"/>
  <c r="I60" i="34"/>
  <c r="F60" i="34"/>
  <c r="J59" i="34"/>
  <c r="F59" i="34"/>
  <c r="I59" i="34"/>
  <c r="H58" i="34"/>
  <c r="G58" i="34"/>
  <c r="E58" i="34"/>
  <c r="D58" i="34"/>
  <c r="F58" i="34"/>
  <c r="J57" i="34"/>
  <c r="F57" i="34"/>
  <c r="I57" i="34"/>
  <c r="J56" i="34"/>
  <c r="I56" i="34"/>
  <c r="F56" i="34"/>
  <c r="J55" i="34"/>
  <c r="F55" i="34"/>
  <c r="I55" i="34"/>
  <c r="H54" i="34"/>
  <c r="G54" i="34"/>
  <c r="E54" i="34"/>
  <c r="D54" i="34"/>
  <c r="F54" i="34"/>
  <c r="J53" i="34"/>
  <c r="F53" i="34"/>
  <c r="I53" i="34"/>
  <c r="J52" i="34"/>
  <c r="I52" i="34"/>
  <c r="F52" i="34"/>
  <c r="J51" i="34"/>
  <c r="F51" i="34"/>
  <c r="I51" i="34"/>
  <c r="J50" i="34"/>
  <c r="I50" i="34"/>
  <c r="F50" i="34"/>
  <c r="J49" i="34"/>
  <c r="F49" i="34"/>
  <c r="I49" i="34"/>
  <c r="J48" i="34"/>
  <c r="I48" i="34"/>
  <c r="F48" i="34"/>
  <c r="H47" i="34"/>
  <c r="G47" i="34"/>
  <c r="J47" i="34"/>
  <c r="E47" i="34"/>
  <c r="D47" i="34"/>
  <c r="F47" i="34"/>
  <c r="G46" i="34"/>
  <c r="E46" i="34"/>
  <c r="J45" i="34"/>
  <c r="F45" i="34"/>
  <c r="I45" i="34"/>
  <c r="J44" i="34"/>
  <c r="I44" i="34"/>
  <c r="F44" i="34"/>
  <c r="J43" i="34"/>
  <c r="F43" i="34"/>
  <c r="I43" i="34"/>
  <c r="H42" i="34"/>
  <c r="G42" i="34"/>
  <c r="E42" i="34"/>
  <c r="D42" i="34"/>
  <c r="F42" i="34"/>
  <c r="J40" i="34"/>
  <c r="F40" i="34"/>
  <c r="I40" i="34"/>
  <c r="J39" i="34"/>
  <c r="I39" i="34"/>
  <c r="F39" i="34"/>
  <c r="J38" i="34"/>
  <c r="F38" i="34"/>
  <c r="I38" i="34"/>
  <c r="J37" i="34"/>
  <c r="I37" i="34"/>
  <c r="F37" i="34"/>
  <c r="J36" i="34"/>
  <c r="F36" i="34"/>
  <c r="I36" i="34"/>
  <c r="J35" i="34"/>
  <c r="I35" i="34"/>
  <c r="F35" i="34"/>
  <c r="J34" i="34"/>
  <c r="F34" i="34"/>
  <c r="I34" i="34"/>
  <c r="J33" i="34"/>
  <c r="I33" i="34"/>
  <c r="F33" i="34"/>
  <c r="H32" i="34"/>
  <c r="H18" i="34"/>
  <c r="G32" i="34"/>
  <c r="J32" i="34"/>
  <c r="E32" i="34"/>
  <c r="D32" i="34"/>
  <c r="F32" i="34"/>
  <c r="J31" i="34"/>
  <c r="F31" i="34"/>
  <c r="I31" i="34"/>
  <c r="J30" i="34"/>
  <c r="F30" i="34"/>
  <c r="I30" i="34"/>
  <c r="J29" i="34"/>
  <c r="F29" i="34"/>
  <c r="I29" i="34"/>
  <c r="J28" i="34"/>
  <c r="F28" i="34"/>
  <c r="I28" i="34"/>
  <c r="J27" i="34"/>
  <c r="F27" i="34"/>
  <c r="I27" i="34"/>
  <c r="J26" i="34"/>
  <c r="F26" i="34"/>
  <c r="I26" i="34"/>
  <c r="J25" i="34"/>
  <c r="F25" i="34"/>
  <c r="I25" i="34"/>
  <c r="J24" i="34"/>
  <c r="F24" i="34"/>
  <c r="I24" i="34"/>
  <c r="J23" i="34"/>
  <c r="F23" i="34"/>
  <c r="I23" i="34"/>
  <c r="H22" i="34"/>
  <c r="J22" i="34"/>
  <c r="G22" i="34"/>
  <c r="E22" i="34"/>
  <c r="D22" i="34"/>
  <c r="F22" i="34"/>
  <c r="J21" i="34"/>
  <c r="I21" i="34"/>
  <c r="F21" i="34"/>
  <c r="J20" i="34"/>
  <c r="F20" i="34"/>
  <c r="I20" i="34"/>
  <c r="H19" i="34"/>
  <c r="G19" i="34"/>
  <c r="E19" i="34"/>
  <c r="E18" i="34"/>
  <c r="E17" i="34"/>
  <c r="E71" i="34"/>
  <c r="D19" i="34"/>
  <c r="F19" i="34"/>
  <c r="D18" i="34"/>
  <c r="F18" i="34"/>
  <c r="J70" i="33"/>
  <c r="F70" i="33"/>
  <c r="I70" i="33"/>
  <c r="J69" i="33"/>
  <c r="F69" i="33"/>
  <c r="I69" i="33"/>
  <c r="J68" i="33"/>
  <c r="F68" i="33"/>
  <c r="I68" i="33"/>
  <c r="J67" i="33"/>
  <c r="F67" i="33"/>
  <c r="I67" i="33"/>
  <c r="H66" i="33"/>
  <c r="G66" i="33"/>
  <c r="E66" i="33"/>
  <c r="D66" i="33"/>
  <c r="F66" i="33"/>
  <c r="J65" i="33"/>
  <c r="F65" i="33"/>
  <c r="I65" i="33"/>
  <c r="J64" i="33"/>
  <c r="F64" i="33"/>
  <c r="I64" i="33"/>
  <c r="J63" i="33"/>
  <c r="F63" i="33"/>
  <c r="I63" i="33"/>
  <c r="J62" i="33"/>
  <c r="F62" i="33"/>
  <c r="I62" i="33"/>
  <c r="J61" i="33"/>
  <c r="F61" i="33"/>
  <c r="I61" i="33"/>
  <c r="J60" i="33"/>
  <c r="F60" i="33"/>
  <c r="I60" i="33"/>
  <c r="J59" i="33"/>
  <c r="F59" i="33"/>
  <c r="I59" i="33"/>
  <c r="H58" i="33"/>
  <c r="G58" i="33"/>
  <c r="E58" i="33"/>
  <c r="D58" i="33"/>
  <c r="F58" i="33"/>
  <c r="J57" i="33"/>
  <c r="F57" i="33"/>
  <c r="I57" i="33"/>
  <c r="J56" i="33"/>
  <c r="F56" i="33"/>
  <c r="I56" i="33"/>
  <c r="J55" i="33"/>
  <c r="F55" i="33"/>
  <c r="I55" i="33"/>
  <c r="H54" i="33"/>
  <c r="G54" i="33"/>
  <c r="E54" i="33"/>
  <c r="D54" i="33"/>
  <c r="F54" i="33"/>
  <c r="J53" i="33"/>
  <c r="F53" i="33"/>
  <c r="I53" i="33"/>
  <c r="J52" i="33"/>
  <c r="F52" i="33"/>
  <c r="I52" i="33"/>
  <c r="J51" i="33"/>
  <c r="F51" i="33"/>
  <c r="I51" i="33"/>
  <c r="J50" i="33"/>
  <c r="F50" i="33"/>
  <c r="I50" i="33"/>
  <c r="J49" i="33"/>
  <c r="F49" i="33"/>
  <c r="I49" i="33"/>
  <c r="J48" i="33"/>
  <c r="F48" i="33"/>
  <c r="I48" i="33"/>
  <c r="H47" i="33"/>
  <c r="J47" i="33"/>
  <c r="G47" i="33"/>
  <c r="E47" i="33"/>
  <c r="D47" i="33"/>
  <c r="F47" i="33"/>
  <c r="G46" i="33"/>
  <c r="E46" i="33"/>
  <c r="J45" i="33"/>
  <c r="F45" i="33"/>
  <c r="I45" i="33"/>
  <c r="J44" i="33"/>
  <c r="F44" i="33"/>
  <c r="I44" i="33"/>
  <c r="J43" i="33"/>
  <c r="F43" i="33"/>
  <c r="I43" i="33"/>
  <c r="H42" i="33"/>
  <c r="G42" i="33"/>
  <c r="E42" i="33"/>
  <c r="D42" i="33"/>
  <c r="F42" i="33"/>
  <c r="J40" i="33"/>
  <c r="F40" i="33"/>
  <c r="I40" i="33"/>
  <c r="J39" i="33"/>
  <c r="F39" i="33"/>
  <c r="I39" i="33"/>
  <c r="J38" i="33"/>
  <c r="F38" i="33"/>
  <c r="I38" i="33"/>
  <c r="J37" i="33"/>
  <c r="F37" i="33"/>
  <c r="I37" i="33"/>
  <c r="J36" i="33"/>
  <c r="F36" i="33"/>
  <c r="I36" i="33"/>
  <c r="J35" i="33"/>
  <c r="F35" i="33"/>
  <c r="I35" i="33"/>
  <c r="J34" i="33"/>
  <c r="F34" i="33"/>
  <c r="I34" i="33"/>
  <c r="J33" i="33"/>
  <c r="F33" i="33"/>
  <c r="I33" i="33"/>
  <c r="H32" i="33"/>
  <c r="J32" i="33"/>
  <c r="G32" i="33"/>
  <c r="E32" i="33"/>
  <c r="D32" i="33"/>
  <c r="F32" i="33"/>
  <c r="J31" i="33"/>
  <c r="I31" i="33"/>
  <c r="F31" i="33"/>
  <c r="J30" i="33"/>
  <c r="F30" i="33"/>
  <c r="I30" i="33"/>
  <c r="J29" i="33"/>
  <c r="I29" i="33"/>
  <c r="F29" i="33"/>
  <c r="J28" i="33"/>
  <c r="F28" i="33"/>
  <c r="I28" i="33"/>
  <c r="J27" i="33"/>
  <c r="I27" i="33"/>
  <c r="F27" i="33"/>
  <c r="J26" i="33"/>
  <c r="F26" i="33"/>
  <c r="I26" i="33"/>
  <c r="J25" i="33"/>
  <c r="I25" i="33"/>
  <c r="F25" i="33"/>
  <c r="J24" i="33"/>
  <c r="F24" i="33"/>
  <c r="I24" i="33"/>
  <c r="J23" i="33"/>
  <c r="I23" i="33"/>
  <c r="F23" i="33"/>
  <c r="H22" i="33"/>
  <c r="G22" i="33"/>
  <c r="J22" i="33"/>
  <c r="E22" i="33"/>
  <c r="D22" i="33"/>
  <c r="F22" i="33"/>
  <c r="J21" i="33"/>
  <c r="F21" i="33"/>
  <c r="I21" i="33"/>
  <c r="J20" i="33"/>
  <c r="F20" i="33"/>
  <c r="I20" i="33"/>
  <c r="H19" i="33"/>
  <c r="G19" i="33"/>
  <c r="E19" i="33"/>
  <c r="E18" i="33"/>
  <c r="E17" i="33"/>
  <c r="E71" i="33"/>
  <c r="D19" i="33"/>
  <c r="F19" i="33"/>
  <c r="H18" i="33"/>
  <c r="K71" i="29"/>
  <c r="G71" i="29"/>
  <c r="J71" i="29"/>
  <c r="K70" i="29"/>
  <c r="G70" i="29"/>
  <c r="J70" i="29"/>
  <c r="K69" i="29"/>
  <c r="G69" i="29"/>
  <c r="J69" i="29"/>
  <c r="K68" i="29"/>
  <c r="G68" i="29"/>
  <c r="J68" i="29"/>
  <c r="I67" i="29"/>
  <c r="H67" i="29"/>
  <c r="F67" i="29"/>
  <c r="E67" i="29"/>
  <c r="G67" i="29"/>
  <c r="K66" i="29"/>
  <c r="G66" i="29"/>
  <c r="J66" i="29"/>
  <c r="K65" i="29"/>
  <c r="G65" i="29"/>
  <c r="J65" i="29"/>
  <c r="K64" i="29"/>
  <c r="G64" i="29"/>
  <c r="J64" i="29"/>
  <c r="K63" i="29"/>
  <c r="G63" i="29"/>
  <c r="J63" i="29"/>
  <c r="K62" i="29"/>
  <c r="G62" i="29"/>
  <c r="J62" i="29"/>
  <c r="K61" i="29"/>
  <c r="G61" i="29"/>
  <c r="J61" i="29"/>
  <c r="K60" i="29"/>
  <c r="G60" i="29"/>
  <c r="J60" i="29"/>
  <c r="I59" i="29"/>
  <c r="H59" i="29"/>
  <c r="F59" i="29"/>
  <c r="E59" i="29"/>
  <c r="G59" i="29"/>
  <c r="K58" i="29"/>
  <c r="G58" i="29"/>
  <c r="J58" i="29"/>
  <c r="K57" i="29"/>
  <c r="G57" i="29"/>
  <c r="J57" i="29"/>
  <c r="K56" i="29"/>
  <c r="G56" i="29"/>
  <c r="J56" i="29"/>
  <c r="I55" i="29"/>
  <c r="H55" i="29"/>
  <c r="F55" i="29"/>
  <c r="E55" i="29"/>
  <c r="G55" i="29"/>
  <c r="K54" i="29"/>
  <c r="G54" i="29"/>
  <c r="J54" i="29"/>
  <c r="K53" i="29"/>
  <c r="G53" i="29"/>
  <c r="J53" i="29"/>
  <c r="K52" i="29"/>
  <c r="G52" i="29"/>
  <c r="J52" i="29"/>
  <c r="K51" i="29"/>
  <c r="G51" i="29"/>
  <c r="J51" i="29"/>
  <c r="K50" i="29"/>
  <c r="G50" i="29"/>
  <c r="J50" i="29"/>
  <c r="K49" i="29"/>
  <c r="G49" i="29"/>
  <c r="J49" i="29"/>
  <c r="I48" i="29"/>
  <c r="K48" i="29"/>
  <c r="H48" i="29"/>
  <c r="F48" i="29"/>
  <c r="E48" i="29"/>
  <c r="G48" i="29"/>
  <c r="H47" i="29"/>
  <c r="F47" i="29"/>
  <c r="K46" i="29"/>
  <c r="G46" i="29"/>
  <c r="J46" i="29"/>
  <c r="K45" i="29"/>
  <c r="G45" i="29"/>
  <c r="J45" i="29"/>
  <c r="K44" i="29"/>
  <c r="G44" i="29"/>
  <c r="J44" i="29"/>
  <c r="I43" i="29"/>
  <c r="H43" i="29"/>
  <c r="F43" i="29"/>
  <c r="E43" i="29"/>
  <c r="G43" i="29"/>
  <c r="K42" i="29"/>
  <c r="J42" i="29"/>
  <c r="K41" i="29"/>
  <c r="G41" i="29"/>
  <c r="J41" i="29"/>
  <c r="K40" i="29"/>
  <c r="G40" i="29"/>
  <c r="J40" i="29"/>
  <c r="K39" i="29"/>
  <c r="G39" i="29"/>
  <c r="J39" i="29"/>
  <c r="K38" i="29"/>
  <c r="G38" i="29"/>
  <c r="J38" i="29"/>
  <c r="K37" i="29"/>
  <c r="G37" i="29"/>
  <c r="J37" i="29"/>
  <c r="K36" i="29"/>
  <c r="G36" i="29"/>
  <c r="J36" i="29"/>
  <c r="K35" i="29"/>
  <c r="G35" i="29"/>
  <c r="J35" i="29"/>
  <c r="K34" i="29"/>
  <c r="G34" i="29"/>
  <c r="J34" i="29"/>
  <c r="I33" i="29"/>
  <c r="K33" i="29"/>
  <c r="H33" i="29"/>
  <c r="F33" i="29"/>
  <c r="E33" i="29"/>
  <c r="G33" i="29"/>
  <c r="K32" i="29"/>
  <c r="J32" i="29"/>
  <c r="G32" i="29"/>
  <c r="K31" i="29"/>
  <c r="G31" i="29"/>
  <c r="J31" i="29"/>
  <c r="K30" i="29"/>
  <c r="J30" i="29"/>
  <c r="G30" i="29"/>
  <c r="K29" i="29"/>
  <c r="G29" i="29"/>
  <c r="J29" i="29"/>
  <c r="K28" i="29"/>
  <c r="J28" i="29"/>
  <c r="G28" i="29"/>
  <c r="K27" i="29"/>
  <c r="G27" i="29"/>
  <c r="J27" i="29"/>
  <c r="K26" i="29"/>
  <c r="J26" i="29"/>
  <c r="G26" i="29"/>
  <c r="K25" i="29"/>
  <c r="G25" i="29"/>
  <c r="J25" i="29"/>
  <c r="K24" i="29"/>
  <c r="J24" i="29"/>
  <c r="G24" i="29"/>
  <c r="I23" i="29"/>
  <c r="K23" i="29" s="1"/>
  <c r="H23" i="29"/>
  <c r="F23" i="29"/>
  <c r="E23" i="29"/>
  <c r="G23" i="29"/>
  <c r="K22" i="29"/>
  <c r="G22" i="29"/>
  <c r="J22" i="29"/>
  <c r="K21" i="29"/>
  <c r="G21" i="29"/>
  <c r="J21" i="29"/>
  <c r="I20" i="29"/>
  <c r="H20" i="29"/>
  <c r="F20" i="29"/>
  <c r="F19" i="29"/>
  <c r="F18" i="29"/>
  <c r="F72" i="29"/>
  <c r="E20" i="29"/>
  <c r="G20" i="29"/>
  <c r="E19" i="18"/>
  <c r="F70" i="48"/>
  <c r="F69" i="48"/>
  <c r="F68" i="48"/>
  <c r="F67" i="48"/>
  <c r="H66" i="48"/>
  <c r="G66" i="48"/>
  <c r="E66" i="48"/>
  <c r="D66" i="48"/>
  <c r="F66" i="48"/>
  <c r="I66" i="48"/>
  <c r="F65" i="48"/>
  <c r="F64" i="48"/>
  <c r="F63" i="48"/>
  <c r="F62" i="48"/>
  <c r="F61" i="48"/>
  <c r="F60" i="48"/>
  <c r="F59" i="48"/>
  <c r="H58" i="48"/>
  <c r="G58" i="48"/>
  <c r="E58" i="48"/>
  <c r="D58" i="48"/>
  <c r="F58" i="48"/>
  <c r="I58" i="48"/>
  <c r="F57" i="48"/>
  <c r="F56" i="48"/>
  <c r="F55" i="48"/>
  <c r="H54" i="48"/>
  <c r="G54" i="48"/>
  <c r="E54" i="48"/>
  <c r="D54" i="48"/>
  <c r="F54" i="48"/>
  <c r="I54" i="48"/>
  <c r="F53" i="48"/>
  <c r="F52" i="48"/>
  <c r="F51" i="48"/>
  <c r="F50" i="48"/>
  <c r="F49" i="48"/>
  <c r="F48" i="48"/>
  <c r="H47" i="48"/>
  <c r="H46" i="48"/>
  <c r="G47" i="48"/>
  <c r="G46" i="48"/>
  <c r="J46" i="48"/>
  <c r="E47" i="48"/>
  <c r="D47" i="48"/>
  <c r="F47" i="48"/>
  <c r="I47" i="48"/>
  <c r="E46" i="48"/>
  <c r="F45" i="48"/>
  <c r="F44" i="48"/>
  <c r="F43" i="48"/>
  <c r="H42" i="48"/>
  <c r="G42" i="48"/>
  <c r="E42" i="48"/>
  <c r="D42" i="48"/>
  <c r="F42" i="48"/>
  <c r="I42" i="48"/>
  <c r="F40" i="48"/>
  <c r="F39" i="48"/>
  <c r="F38" i="48"/>
  <c r="F37" i="48"/>
  <c r="F36" i="48"/>
  <c r="F35" i="48"/>
  <c r="F34" i="48"/>
  <c r="F33" i="48"/>
  <c r="H32" i="48"/>
  <c r="H18" i="48"/>
  <c r="H17" i="48"/>
  <c r="H71" i="48"/>
  <c r="G32" i="48"/>
  <c r="E32" i="48"/>
  <c r="D32" i="48"/>
  <c r="F32" i="48"/>
  <c r="I32" i="48"/>
  <c r="F31" i="48"/>
  <c r="F30" i="48"/>
  <c r="F29" i="48"/>
  <c r="F28" i="48"/>
  <c r="F27" i="48"/>
  <c r="F26" i="48"/>
  <c r="F25" i="48"/>
  <c r="F24" i="48"/>
  <c r="F23" i="48"/>
  <c r="H22" i="48"/>
  <c r="G22" i="48"/>
  <c r="E22" i="48"/>
  <c r="D22" i="48"/>
  <c r="F22" i="48"/>
  <c r="I22" i="48"/>
  <c r="F21" i="48"/>
  <c r="F20" i="48"/>
  <c r="H19" i="48"/>
  <c r="G19" i="48"/>
  <c r="G18" i="48"/>
  <c r="E19" i="48"/>
  <c r="E18" i="48"/>
  <c r="E17" i="48"/>
  <c r="E71" i="48"/>
  <c r="D19" i="48"/>
  <c r="F19" i="48"/>
  <c r="I19" i="48"/>
  <c r="D18" i="48"/>
  <c r="F70" i="32"/>
  <c r="F69" i="32"/>
  <c r="F68" i="32"/>
  <c r="F67" i="32"/>
  <c r="H66" i="32"/>
  <c r="G66" i="32"/>
  <c r="E66" i="32"/>
  <c r="D66" i="32"/>
  <c r="F66" i="32"/>
  <c r="I66" i="32"/>
  <c r="F65" i="32"/>
  <c r="F64" i="32"/>
  <c r="F63" i="32"/>
  <c r="F62" i="32"/>
  <c r="F61" i="32"/>
  <c r="F60" i="32"/>
  <c r="F59" i="32"/>
  <c r="H58" i="32"/>
  <c r="G58" i="32"/>
  <c r="E58" i="32"/>
  <c r="D58" i="32"/>
  <c r="F58" i="32"/>
  <c r="I58" i="32"/>
  <c r="F57" i="32"/>
  <c r="F56" i="32"/>
  <c r="F55" i="32"/>
  <c r="H54" i="32"/>
  <c r="G54" i="32"/>
  <c r="E54" i="32"/>
  <c r="D54" i="32"/>
  <c r="F54" i="32"/>
  <c r="I54" i="32"/>
  <c r="F53" i="32"/>
  <c r="F52" i="32"/>
  <c r="F51" i="32"/>
  <c r="F50" i="32"/>
  <c r="F49" i="32"/>
  <c r="F48" i="32"/>
  <c r="H47" i="32"/>
  <c r="H46" i="32"/>
  <c r="G47" i="32"/>
  <c r="G46" i="32"/>
  <c r="J46" i="32"/>
  <c r="E47" i="32"/>
  <c r="D47" i="32"/>
  <c r="F47" i="32"/>
  <c r="I47" i="32"/>
  <c r="E46" i="32"/>
  <c r="F45" i="32"/>
  <c r="F44" i="32"/>
  <c r="F43" i="32"/>
  <c r="H42" i="32"/>
  <c r="G42" i="32"/>
  <c r="E42" i="32"/>
  <c r="D42" i="32"/>
  <c r="F42" i="32"/>
  <c r="I42" i="32"/>
  <c r="F40" i="32"/>
  <c r="F39" i="32"/>
  <c r="F38" i="32"/>
  <c r="F37" i="32"/>
  <c r="F36" i="32"/>
  <c r="F35" i="32"/>
  <c r="F34" i="32"/>
  <c r="F33" i="32"/>
  <c r="H32" i="32"/>
  <c r="G32" i="32"/>
  <c r="E32" i="32"/>
  <c r="D32" i="32"/>
  <c r="F32" i="32"/>
  <c r="I32" i="32"/>
  <c r="F31" i="32"/>
  <c r="F30" i="32"/>
  <c r="F29" i="32"/>
  <c r="F28" i="32"/>
  <c r="F27" i="32"/>
  <c r="F26" i="32"/>
  <c r="F25" i="32"/>
  <c r="F24" i="32"/>
  <c r="F23" i="32"/>
  <c r="H22" i="32"/>
  <c r="G22" i="32"/>
  <c r="E22" i="32"/>
  <c r="D22" i="32"/>
  <c r="F22" i="32"/>
  <c r="I22" i="32"/>
  <c r="F21" i="32"/>
  <c r="F20" i="32"/>
  <c r="H19" i="32"/>
  <c r="G19" i="32"/>
  <c r="G18" i="32"/>
  <c r="E19" i="32"/>
  <c r="E18" i="32"/>
  <c r="E17" i="32"/>
  <c r="E71" i="32"/>
  <c r="D19" i="32"/>
  <c r="F19" i="32"/>
  <c r="H18" i="32"/>
  <c r="H17" i="32"/>
  <c r="H71" i="32"/>
  <c r="F70" i="31"/>
  <c r="F69" i="31"/>
  <c r="F68" i="31"/>
  <c r="F67" i="31"/>
  <c r="H66" i="31"/>
  <c r="G66" i="31"/>
  <c r="E66" i="31"/>
  <c r="D66" i="31"/>
  <c r="F66" i="31"/>
  <c r="I66" i="31"/>
  <c r="F65" i="31"/>
  <c r="F64" i="31"/>
  <c r="F63" i="31"/>
  <c r="F62" i="31"/>
  <c r="F61" i="31"/>
  <c r="F60" i="31"/>
  <c r="F59" i="31"/>
  <c r="H58" i="31"/>
  <c r="G58" i="31"/>
  <c r="E58" i="31"/>
  <c r="D58" i="31"/>
  <c r="F58" i="31"/>
  <c r="I58" i="31"/>
  <c r="F57" i="31"/>
  <c r="F56" i="31"/>
  <c r="F55" i="31"/>
  <c r="H54" i="31"/>
  <c r="G54" i="31"/>
  <c r="E54" i="31"/>
  <c r="D54" i="31"/>
  <c r="F54" i="31"/>
  <c r="I54" i="31"/>
  <c r="F53" i="31"/>
  <c r="F52" i="31"/>
  <c r="F51" i="31"/>
  <c r="F50" i="31"/>
  <c r="F49" i="31"/>
  <c r="F48" i="31"/>
  <c r="H47" i="31"/>
  <c r="H46" i="31"/>
  <c r="G47" i="31"/>
  <c r="E47" i="31"/>
  <c r="E46" i="31"/>
  <c r="D47" i="31"/>
  <c r="F47" i="31"/>
  <c r="I47" i="31"/>
  <c r="G46" i="31"/>
  <c r="J46" i="31"/>
  <c r="F45" i="31"/>
  <c r="F44" i="31"/>
  <c r="F43" i="31"/>
  <c r="H42" i="31"/>
  <c r="G42" i="31"/>
  <c r="E42" i="31"/>
  <c r="D42" i="31"/>
  <c r="F42" i="31"/>
  <c r="I42" i="31"/>
  <c r="F40" i="31"/>
  <c r="F39" i="31"/>
  <c r="F38" i="31"/>
  <c r="F37" i="31"/>
  <c r="F36" i="31"/>
  <c r="F35" i="31"/>
  <c r="F34" i="31"/>
  <c r="F33" i="31"/>
  <c r="H32" i="31"/>
  <c r="G32" i="31"/>
  <c r="E32" i="31"/>
  <c r="D32" i="31"/>
  <c r="F32" i="31"/>
  <c r="I32" i="31"/>
  <c r="F31" i="31"/>
  <c r="F30" i="31"/>
  <c r="F29" i="31"/>
  <c r="F28" i="31"/>
  <c r="F27" i="31"/>
  <c r="F26" i="31"/>
  <c r="F25" i="31"/>
  <c r="F24" i="31"/>
  <c r="F23" i="31"/>
  <c r="H22" i="31"/>
  <c r="G22" i="31"/>
  <c r="E22" i="31"/>
  <c r="D22" i="31"/>
  <c r="F22" i="31"/>
  <c r="I22" i="31"/>
  <c r="F21" i="31"/>
  <c r="F20" i="31"/>
  <c r="H19" i="31"/>
  <c r="G19" i="31"/>
  <c r="G18" i="31"/>
  <c r="E19" i="31"/>
  <c r="E18" i="31"/>
  <c r="E17" i="31"/>
  <c r="E71" i="31"/>
  <c r="D19" i="31"/>
  <c r="F19" i="31"/>
  <c r="I19" i="31"/>
  <c r="H18" i="31"/>
  <c r="H17" i="31"/>
  <c r="H71" i="31"/>
  <c r="F70" i="30"/>
  <c r="F69" i="30"/>
  <c r="F68" i="30"/>
  <c r="F67" i="30"/>
  <c r="H66" i="30"/>
  <c r="G66" i="30"/>
  <c r="E66" i="30"/>
  <c r="D66" i="30"/>
  <c r="F66" i="30"/>
  <c r="I66" i="30"/>
  <c r="F65" i="30"/>
  <c r="F64" i="30"/>
  <c r="F63" i="30"/>
  <c r="F62" i="30"/>
  <c r="F61" i="30"/>
  <c r="F60" i="30"/>
  <c r="F59" i="30"/>
  <c r="H58" i="30"/>
  <c r="G58" i="30"/>
  <c r="E58" i="30"/>
  <c r="D58" i="30"/>
  <c r="F58" i="30"/>
  <c r="I58" i="30"/>
  <c r="F57" i="30"/>
  <c r="F56" i="30"/>
  <c r="F55" i="30"/>
  <c r="H54" i="30"/>
  <c r="G54" i="30"/>
  <c r="E54" i="30"/>
  <c r="D54" i="30"/>
  <c r="F54" i="30"/>
  <c r="I54" i="30"/>
  <c r="F53" i="30"/>
  <c r="F52" i="30"/>
  <c r="F51" i="30"/>
  <c r="F50" i="30"/>
  <c r="F49" i="30"/>
  <c r="F48" i="30"/>
  <c r="H47" i="30"/>
  <c r="H46" i="30"/>
  <c r="G47" i="30"/>
  <c r="E47" i="30"/>
  <c r="E46" i="30"/>
  <c r="D47" i="30"/>
  <c r="F47" i="30"/>
  <c r="I47" i="30"/>
  <c r="G46" i="30"/>
  <c r="F45" i="30"/>
  <c r="F44" i="30"/>
  <c r="F43" i="30"/>
  <c r="H42" i="30"/>
  <c r="G42" i="30"/>
  <c r="E42" i="30"/>
  <c r="D42" i="30"/>
  <c r="F42" i="30"/>
  <c r="I42" i="30"/>
  <c r="F40" i="30"/>
  <c r="F39" i="30"/>
  <c r="F38" i="30"/>
  <c r="F37" i="30"/>
  <c r="F36" i="30"/>
  <c r="F35" i="30"/>
  <c r="F34" i="30"/>
  <c r="F33" i="30"/>
  <c r="H32" i="30"/>
  <c r="G32" i="30"/>
  <c r="E32" i="30"/>
  <c r="D32" i="30"/>
  <c r="F32" i="30"/>
  <c r="I32" i="30"/>
  <c r="F31" i="30"/>
  <c r="F30" i="30"/>
  <c r="F29" i="30"/>
  <c r="F28" i="30"/>
  <c r="F27" i="30"/>
  <c r="F26" i="30"/>
  <c r="F25" i="30"/>
  <c r="F24" i="30"/>
  <c r="F23" i="30"/>
  <c r="H22" i="30"/>
  <c r="G22" i="30"/>
  <c r="E22" i="30"/>
  <c r="D22" i="30"/>
  <c r="F22" i="30"/>
  <c r="I22" i="30"/>
  <c r="F21" i="30"/>
  <c r="F20" i="30"/>
  <c r="H19" i="30"/>
  <c r="G19" i="30"/>
  <c r="G18" i="30"/>
  <c r="E19" i="30"/>
  <c r="E18" i="30"/>
  <c r="D19" i="30"/>
  <c r="F19" i="30"/>
  <c r="I19" i="30"/>
  <c r="H18" i="30"/>
  <c r="H17" i="30"/>
  <c r="H71" i="30"/>
  <c r="K42" i="28"/>
  <c r="J42" i="28"/>
  <c r="I21" i="7"/>
  <c r="I22" i="7"/>
  <c r="I24" i="7"/>
  <c r="I25" i="7"/>
  <c r="I26" i="7"/>
  <c r="I27" i="7"/>
  <c r="I28" i="7"/>
  <c r="I29" i="7"/>
  <c r="I30" i="7"/>
  <c r="I31" i="7"/>
  <c r="I32" i="7"/>
  <c r="I34" i="7"/>
  <c r="I35" i="7"/>
  <c r="I36" i="7"/>
  <c r="I37" i="7"/>
  <c r="I38" i="7"/>
  <c r="I39" i="7"/>
  <c r="I40" i="7"/>
  <c r="I41" i="7"/>
  <c r="I42" i="7"/>
  <c r="I44" i="7"/>
  <c r="I45" i="7"/>
  <c r="I46" i="7"/>
  <c r="I49" i="7"/>
  <c r="I50" i="7"/>
  <c r="I51" i="7"/>
  <c r="I52" i="7"/>
  <c r="I53" i="7"/>
  <c r="I54" i="7"/>
  <c r="I56" i="7"/>
  <c r="I57" i="7"/>
  <c r="I58" i="7"/>
  <c r="I60" i="7"/>
  <c r="I61" i="7"/>
  <c r="I62" i="7"/>
  <c r="I63" i="7"/>
  <c r="I64" i="7"/>
  <c r="I65" i="7"/>
  <c r="I66" i="7"/>
  <c r="I68" i="7"/>
  <c r="I69" i="7"/>
  <c r="I70" i="7"/>
  <c r="I71" i="7"/>
  <c r="H21" i="7"/>
  <c r="H22" i="7"/>
  <c r="H24" i="7"/>
  <c r="H25" i="7"/>
  <c r="H26" i="7"/>
  <c r="H27" i="7"/>
  <c r="H28" i="7"/>
  <c r="H29" i="7"/>
  <c r="H30" i="7"/>
  <c r="H31" i="7"/>
  <c r="H32" i="7"/>
  <c r="H34" i="7"/>
  <c r="H35" i="7"/>
  <c r="H36" i="7"/>
  <c r="H37" i="7"/>
  <c r="H38" i="7"/>
  <c r="H39" i="7"/>
  <c r="H40" i="7"/>
  <c r="H41" i="7"/>
  <c r="K41" i="7" s="1"/>
  <c r="H42" i="7"/>
  <c r="H44" i="7"/>
  <c r="H45" i="7"/>
  <c r="H46" i="7"/>
  <c r="H49" i="7"/>
  <c r="H50" i="7"/>
  <c r="H51" i="7"/>
  <c r="H52" i="7"/>
  <c r="K52" i="7" s="1"/>
  <c r="H53" i="7"/>
  <c r="H54" i="7"/>
  <c r="H56" i="7"/>
  <c r="H57" i="7"/>
  <c r="H58" i="7"/>
  <c r="H60" i="7"/>
  <c r="H61" i="7"/>
  <c r="H62" i="7"/>
  <c r="H63" i="7"/>
  <c r="H64" i="7"/>
  <c r="H65" i="7"/>
  <c r="H66" i="7"/>
  <c r="H68" i="7"/>
  <c r="H69" i="7"/>
  <c r="H70" i="7"/>
  <c r="H71" i="7"/>
  <c r="K71" i="7" s="1"/>
  <c r="G42" i="7"/>
  <c r="F21" i="7"/>
  <c r="F22" i="7"/>
  <c r="F24" i="7"/>
  <c r="F25" i="7"/>
  <c r="F26" i="7"/>
  <c r="F27" i="7"/>
  <c r="F28" i="7"/>
  <c r="F29" i="7"/>
  <c r="F30" i="7"/>
  <c r="F31" i="7"/>
  <c r="F32" i="7"/>
  <c r="F34" i="7"/>
  <c r="F35" i="7"/>
  <c r="F36" i="7"/>
  <c r="F37" i="7"/>
  <c r="F38" i="7"/>
  <c r="F39" i="7"/>
  <c r="F40" i="7"/>
  <c r="F41" i="7"/>
  <c r="F42" i="7"/>
  <c r="F44" i="7"/>
  <c r="F45" i="7"/>
  <c r="F46" i="7"/>
  <c r="F49" i="7"/>
  <c r="F50" i="7"/>
  <c r="F51" i="7"/>
  <c r="F52" i="7"/>
  <c r="F53" i="7"/>
  <c r="F54" i="7"/>
  <c r="F56" i="7"/>
  <c r="F57" i="7"/>
  <c r="F58" i="7"/>
  <c r="F60" i="7"/>
  <c r="F61" i="7"/>
  <c r="F62" i="7"/>
  <c r="F63" i="7"/>
  <c r="F64" i="7"/>
  <c r="F65" i="7"/>
  <c r="F66" i="7"/>
  <c r="F68" i="7"/>
  <c r="F69" i="7"/>
  <c r="F70" i="7"/>
  <c r="F71" i="7"/>
  <c r="E69" i="7"/>
  <c r="E70" i="7"/>
  <c r="E71" i="7"/>
  <c r="E21" i="7"/>
  <c r="E22" i="7"/>
  <c r="E24" i="7"/>
  <c r="E25" i="7"/>
  <c r="E26" i="7"/>
  <c r="E27" i="7"/>
  <c r="E28" i="7"/>
  <c r="E29" i="7"/>
  <c r="E30" i="7"/>
  <c r="E31" i="7"/>
  <c r="E32" i="7"/>
  <c r="E34" i="7"/>
  <c r="E35" i="7"/>
  <c r="E36" i="7"/>
  <c r="E37" i="7"/>
  <c r="E38" i="7"/>
  <c r="E39" i="7"/>
  <c r="E40" i="7"/>
  <c r="E41" i="7"/>
  <c r="E42" i="7"/>
  <c r="E44" i="7"/>
  <c r="E45" i="7"/>
  <c r="E46" i="7"/>
  <c r="E49" i="7"/>
  <c r="E50" i="7"/>
  <c r="E51" i="7"/>
  <c r="E52" i="7"/>
  <c r="E53" i="7"/>
  <c r="E54" i="7"/>
  <c r="E56" i="7"/>
  <c r="E57" i="7"/>
  <c r="E58" i="7"/>
  <c r="E60" i="7"/>
  <c r="E61" i="7"/>
  <c r="E62" i="7"/>
  <c r="E63" i="7"/>
  <c r="E64" i="7"/>
  <c r="E65" i="7"/>
  <c r="E66" i="7"/>
  <c r="E68" i="7"/>
  <c r="J70" i="48"/>
  <c r="I70" i="48"/>
  <c r="J69" i="48"/>
  <c r="I69" i="48"/>
  <c r="J68" i="48"/>
  <c r="I68" i="48"/>
  <c r="J67" i="48"/>
  <c r="I67" i="48"/>
  <c r="J65" i="48"/>
  <c r="I65" i="48"/>
  <c r="J64" i="48"/>
  <c r="I64" i="48"/>
  <c r="J63" i="48"/>
  <c r="I63" i="48"/>
  <c r="J62" i="48"/>
  <c r="I62" i="48"/>
  <c r="J61" i="48"/>
  <c r="I61" i="48"/>
  <c r="J60" i="48"/>
  <c r="I60" i="48"/>
  <c r="J59" i="48"/>
  <c r="I59" i="48"/>
  <c r="J57" i="48"/>
  <c r="I57" i="48"/>
  <c r="J56" i="48"/>
  <c r="I56" i="48"/>
  <c r="J55" i="48"/>
  <c r="I55" i="48"/>
  <c r="J53" i="48"/>
  <c r="I53" i="48"/>
  <c r="J52" i="48"/>
  <c r="I52" i="48"/>
  <c r="J51" i="48"/>
  <c r="I51" i="48"/>
  <c r="J50" i="48"/>
  <c r="I50" i="48"/>
  <c r="J49" i="48"/>
  <c r="I49" i="48"/>
  <c r="J48" i="48"/>
  <c r="I48" i="48"/>
  <c r="J47" i="48"/>
  <c r="J45" i="48"/>
  <c r="I45" i="48"/>
  <c r="J44" i="48"/>
  <c r="I44" i="48"/>
  <c r="J43" i="48"/>
  <c r="I43" i="48"/>
  <c r="J40" i="48"/>
  <c r="I40" i="48"/>
  <c r="J39" i="48"/>
  <c r="I39" i="48"/>
  <c r="J38" i="48"/>
  <c r="I38" i="48"/>
  <c r="J37" i="48"/>
  <c r="I37" i="48"/>
  <c r="J36" i="48"/>
  <c r="I36" i="48"/>
  <c r="J35" i="48"/>
  <c r="I35" i="48"/>
  <c r="J34" i="48"/>
  <c r="I34" i="48"/>
  <c r="J33" i="48"/>
  <c r="I33" i="48"/>
  <c r="J32" i="48"/>
  <c r="J31" i="48"/>
  <c r="I31" i="48"/>
  <c r="J30" i="48"/>
  <c r="I30" i="48"/>
  <c r="J29" i="48"/>
  <c r="I29" i="48"/>
  <c r="J28" i="48"/>
  <c r="I28" i="48"/>
  <c r="J27" i="48"/>
  <c r="I27" i="48"/>
  <c r="J26" i="48"/>
  <c r="I26" i="48"/>
  <c r="J25" i="48"/>
  <c r="I25" i="48"/>
  <c r="J24" i="48"/>
  <c r="I24" i="48"/>
  <c r="J23" i="48"/>
  <c r="I23" i="48"/>
  <c r="J22" i="48"/>
  <c r="J21" i="48"/>
  <c r="I21" i="48"/>
  <c r="J20" i="48"/>
  <c r="I20" i="48"/>
  <c r="J70" i="32"/>
  <c r="I70" i="32"/>
  <c r="J69" i="32"/>
  <c r="I69" i="32"/>
  <c r="J68" i="32"/>
  <c r="I68" i="32"/>
  <c r="J67" i="32"/>
  <c r="I67" i="32"/>
  <c r="J65" i="32"/>
  <c r="I65" i="32"/>
  <c r="J64" i="32"/>
  <c r="I64" i="32"/>
  <c r="J63" i="32"/>
  <c r="I63" i="32"/>
  <c r="J62" i="32"/>
  <c r="I62" i="32"/>
  <c r="J61" i="32"/>
  <c r="I61" i="32"/>
  <c r="J60" i="32"/>
  <c r="I60" i="32"/>
  <c r="J59" i="32"/>
  <c r="I59" i="32"/>
  <c r="J57" i="32"/>
  <c r="I57" i="32"/>
  <c r="J56" i="32"/>
  <c r="I56" i="32"/>
  <c r="J55" i="32"/>
  <c r="I55" i="32"/>
  <c r="J53" i="32"/>
  <c r="I53" i="32"/>
  <c r="J52" i="32"/>
  <c r="I52" i="32"/>
  <c r="J51" i="32"/>
  <c r="I51" i="32"/>
  <c r="J50" i="32"/>
  <c r="I50" i="32"/>
  <c r="J49" i="32"/>
  <c r="I49" i="32"/>
  <c r="J48" i="32"/>
  <c r="I48" i="32"/>
  <c r="J47" i="32"/>
  <c r="J45" i="32"/>
  <c r="I45" i="32"/>
  <c r="J44" i="32"/>
  <c r="I44" i="32"/>
  <c r="J43" i="32"/>
  <c r="I43" i="32"/>
  <c r="J40" i="32"/>
  <c r="I40" i="32"/>
  <c r="J39" i="32"/>
  <c r="I39" i="32"/>
  <c r="J38" i="32"/>
  <c r="I38" i="32"/>
  <c r="J37" i="32"/>
  <c r="I37" i="32"/>
  <c r="J36" i="32"/>
  <c r="I36" i="32"/>
  <c r="J35" i="32"/>
  <c r="I35" i="32"/>
  <c r="J34" i="32"/>
  <c r="I34" i="32"/>
  <c r="J33" i="32"/>
  <c r="I33" i="32"/>
  <c r="J32" i="32"/>
  <c r="J31" i="32"/>
  <c r="I31" i="32"/>
  <c r="J30" i="32"/>
  <c r="I30" i="32"/>
  <c r="J29" i="32"/>
  <c r="I29" i="32"/>
  <c r="J28" i="32"/>
  <c r="I28" i="32"/>
  <c r="J27" i="32"/>
  <c r="I27" i="32"/>
  <c r="J26" i="32"/>
  <c r="I26" i="32"/>
  <c r="J25" i="32"/>
  <c r="J24" i="32"/>
  <c r="I24" i="32"/>
  <c r="J23" i="32"/>
  <c r="I23" i="32"/>
  <c r="J22" i="32"/>
  <c r="J21" i="32"/>
  <c r="J20" i="32"/>
  <c r="I20" i="32"/>
  <c r="J70" i="31"/>
  <c r="I70" i="31"/>
  <c r="J69" i="31"/>
  <c r="I69" i="31"/>
  <c r="J68" i="31"/>
  <c r="I68" i="31"/>
  <c r="J67" i="31"/>
  <c r="I67" i="31"/>
  <c r="J65" i="31"/>
  <c r="I65" i="31"/>
  <c r="J64" i="31"/>
  <c r="I64" i="31"/>
  <c r="J63" i="31"/>
  <c r="I63" i="31"/>
  <c r="J62" i="31"/>
  <c r="I62" i="31"/>
  <c r="J61" i="31"/>
  <c r="I61" i="31"/>
  <c r="J60" i="31"/>
  <c r="I60" i="31"/>
  <c r="J59" i="31"/>
  <c r="I59" i="31"/>
  <c r="J58" i="31"/>
  <c r="J57" i="31"/>
  <c r="I57" i="31"/>
  <c r="J56" i="31"/>
  <c r="I56" i="31"/>
  <c r="J55" i="31"/>
  <c r="I55" i="31"/>
  <c r="J54" i="31"/>
  <c r="J53" i="31"/>
  <c r="I53" i="31"/>
  <c r="J52" i="31"/>
  <c r="I52" i="31"/>
  <c r="J51" i="31"/>
  <c r="I51" i="31"/>
  <c r="J50" i="31"/>
  <c r="I50" i="31"/>
  <c r="J49" i="31"/>
  <c r="I49" i="31"/>
  <c r="J48" i="31"/>
  <c r="I48" i="31"/>
  <c r="J47" i="31"/>
  <c r="J45" i="31"/>
  <c r="I45" i="31"/>
  <c r="J44" i="31"/>
  <c r="I44" i="31"/>
  <c r="J43" i="31"/>
  <c r="I43" i="31"/>
  <c r="J42" i="31"/>
  <c r="J40" i="31"/>
  <c r="I40" i="31"/>
  <c r="J39" i="31"/>
  <c r="I39" i="31"/>
  <c r="J38" i="31"/>
  <c r="I38" i="31"/>
  <c r="J37" i="31"/>
  <c r="I37" i="31"/>
  <c r="J36" i="31"/>
  <c r="I36" i="31"/>
  <c r="J35" i="31"/>
  <c r="I35" i="31"/>
  <c r="J34" i="31"/>
  <c r="I34" i="31"/>
  <c r="J33" i="31"/>
  <c r="I33" i="31"/>
  <c r="J32" i="31"/>
  <c r="J31" i="31"/>
  <c r="I31" i="31"/>
  <c r="J30" i="31"/>
  <c r="I30" i="31"/>
  <c r="J29" i="31"/>
  <c r="I29" i="31"/>
  <c r="J28" i="31"/>
  <c r="I28" i="31"/>
  <c r="J27" i="31"/>
  <c r="I27" i="31"/>
  <c r="J26" i="31"/>
  <c r="I26" i="31"/>
  <c r="J25" i="31"/>
  <c r="I25" i="31"/>
  <c r="J24" i="31"/>
  <c r="I24" i="31"/>
  <c r="J23" i="31"/>
  <c r="I23" i="31"/>
  <c r="J22" i="31"/>
  <c r="J21" i="31"/>
  <c r="I21" i="31"/>
  <c r="J20" i="31"/>
  <c r="I20" i="31"/>
  <c r="J70" i="30"/>
  <c r="I70" i="30"/>
  <c r="J69" i="30"/>
  <c r="I69" i="30"/>
  <c r="J68" i="30"/>
  <c r="I68" i="30"/>
  <c r="J67" i="30"/>
  <c r="I67" i="30"/>
  <c r="J65" i="30"/>
  <c r="I65" i="30"/>
  <c r="J64" i="30"/>
  <c r="I64" i="30"/>
  <c r="J63" i="30"/>
  <c r="I63" i="30"/>
  <c r="J62" i="30"/>
  <c r="I62" i="30"/>
  <c r="J61" i="30"/>
  <c r="I61" i="30"/>
  <c r="J60" i="30"/>
  <c r="I60" i="30"/>
  <c r="J59" i="30"/>
  <c r="I59" i="30"/>
  <c r="J57" i="30"/>
  <c r="I57" i="30"/>
  <c r="J56" i="30"/>
  <c r="I56" i="30"/>
  <c r="J55" i="30"/>
  <c r="I55" i="30"/>
  <c r="J53" i="30"/>
  <c r="I53" i="30"/>
  <c r="J52" i="30"/>
  <c r="I52" i="30"/>
  <c r="J51" i="30"/>
  <c r="I51" i="30"/>
  <c r="J50" i="30"/>
  <c r="I50" i="30"/>
  <c r="J49" i="30"/>
  <c r="I49" i="30"/>
  <c r="J48" i="30"/>
  <c r="I48" i="30"/>
  <c r="J47" i="30"/>
  <c r="J45" i="30"/>
  <c r="I45" i="30"/>
  <c r="J44" i="30"/>
  <c r="I44" i="30"/>
  <c r="J43" i="30"/>
  <c r="I43" i="30"/>
  <c r="J40" i="30"/>
  <c r="I40" i="30"/>
  <c r="J39" i="30"/>
  <c r="I39" i="30"/>
  <c r="J38" i="30"/>
  <c r="I38" i="30"/>
  <c r="J37" i="30"/>
  <c r="I37" i="30"/>
  <c r="J36" i="30"/>
  <c r="I36" i="30"/>
  <c r="J35" i="30"/>
  <c r="I35" i="30"/>
  <c r="J34" i="30"/>
  <c r="I34" i="30"/>
  <c r="J33" i="30"/>
  <c r="I33" i="30"/>
  <c r="J32" i="30"/>
  <c r="J31" i="30"/>
  <c r="I31" i="30"/>
  <c r="J30" i="30"/>
  <c r="I30" i="30"/>
  <c r="J29" i="30"/>
  <c r="I29" i="30"/>
  <c r="J28" i="30"/>
  <c r="I28" i="30"/>
  <c r="J27" i="30"/>
  <c r="I27" i="30"/>
  <c r="J26" i="30"/>
  <c r="I26" i="30"/>
  <c r="J25" i="30"/>
  <c r="I25" i="30"/>
  <c r="J24" i="30"/>
  <c r="I24" i="30"/>
  <c r="J23" i="30"/>
  <c r="I23" i="30"/>
  <c r="J22" i="30"/>
  <c r="J21" i="30"/>
  <c r="I21" i="30"/>
  <c r="J20" i="30"/>
  <c r="I20" i="30"/>
  <c r="K71" i="28"/>
  <c r="G71" i="28"/>
  <c r="J71" i="28"/>
  <c r="K70" i="28"/>
  <c r="G70" i="28"/>
  <c r="G70" i="7"/>
  <c r="K69" i="28"/>
  <c r="G69" i="28"/>
  <c r="G69" i="7"/>
  <c r="K68" i="28"/>
  <c r="G68" i="28"/>
  <c r="J68" i="28"/>
  <c r="I67" i="28"/>
  <c r="I67" i="7"/>
  <c r="H67" i="28"/>
  <c r="H67" i="7"/>
  <c r="F67" i="28"/>
  <c r="F67" i="7"/>
  <c r="E67" i="28"/>
  <c r="E67" i="7"/>
  <c r="K66" i="28"/>
  <c r="G66" i="28"/>
  <c r="G66" i="7"/>
  <c r="K65" i="28"/>
  <c r="G65" i="28"/>
  <c r="G65" i="7"/>
  <c r="J65" i="28"/>
  <c r="K64" i="28"/>
  <c r="J64" i="28"/>
  <c r="G64" i="28"/>
  <c r="G64" i="7"/>
  <c r="K63" i="28"/>
  <c r="G63" i="28"/>
  <c r="G63" i="7"/>
  <c r="J63" i="7" s="1"/>
  <c r="J63" i="28"/>
  <c r="K62" i="28"/>
  <c r="J62" i="28"/>
  <c r="G62" i="28"/>
  <c r="G62" i="7"/>
  <c r="K61" i="28"/>
  <c r="G61" i="28"/>
  <c r="G61" i="7"/>
  <c r="J61" i="28"/>
  <c r="K60" i="28"/>
  <c r="G60" i="28"/>
  <c r="G60" i="7"/>
  <c r="I59" i="28"/>
  <c r="I59" i="7"/>
  <c r="H59" i="28"/>
  <c r="H59" i="7"/>
  <c r="F59" i="28"/>
  <c r="F59" i="7"/>
  <c r="E59" i="28"/>
  <c r="E59" i="7"/>
  <c r="K58" i="28"/>
  <c r="G58" i="28"/>
  <c r="G58" i="7"/>
  <c r="J58" i="7" s="1"/>
  <c r="K57" i="28"/>
  <c r="G57" i="28"/>
  <c r="G57" i="7"/>
  <c r="K56" i="28"/>
  <c r="G56" i="28"/>
  <c r="G56" i="7"/>
  <c r="J56" i="7" s="1"/>
  <c r="I55" i="28"/>
  <c r="I55" i="7"/>
  <c r="H55" i="28"/>
  <c r="K55" i="28"/>
  <c r="F55" i="28"/>
  <c r="F55" i="7"/>
  <c r="E55" i="28"/>
  <c r="E55" i="7"/>
  <c r="K54" i="28"/>
  <c r="G54" i="28"/>
  <c r="G54" i="7"/>
  <c r="K53" i="28"/>
  <c r="G53" i="28"/>
  <c r="G53" i="7"/>
  <c r="J53" i="7" s="1"/>
  <c r="J53" i="28"/>
  <c r="K52" i="28"/>
  <c r="J52" i="28"/>
  <c r="G52" i="28"/>
  <c r="G52" i="7"/>
  <c r="K51" i="28"/>
  <c r="G51" i="28"/>
  <c r="G51" i="7" s="1"/>
  <c r="K50" i="28"/>
  <c r="J50" i="28"/>
  <c r="G50" i="28"/>
  <c r="G50" i="7"/>
  <c r="K49" i="28"/>
  <c r="G49" i="28"/>
  <c r="J49" i="28"/>
  <c r="I48" i="28"/>
  <c r="I48" i="7" s="1"/>
  <c r="H48" i="28"/>
  <c r="H48" i="7" s="1"/>
  <c r="F48" i="28"/>
  <c r="F48" i="7"/>
  <c r="F47" i="28"/>
  <c r="E48" i="28"/>
  <c r="E48" i="7"/>
  <c r="K46" i="28"/>
  <c r="G46" i="28"/>
  <c r="G46" i="7"/>
  <c r="K45" i="28"/>
  <c r="G45" i="28"/>
  <c r="J45" i="28"/>
  <c r="K44" i="28"/>
  <c r="G44" i="28"/>
  <c r="G44" i="7"/>
  <c r="I43" i="28"/>
  <c r="I43" i="7"/>
  <c r="H43" i="28"/>
  <c r="F43" i="28"/>
  <c r="F43" i="7"/>
  <c r="E43" i="28"/>
  <c r="E43" i="7"/>
  <c r="K41" i="28"/>
  <c r="J41" i="28"/>
  <c r="G41" i="28"/>
  <c r="G41" i="7"/>
  <c r="K40" i="28"/>
  <c r="G40" i="28"/>
  <c r="G40" i="7"/>
  <c r="J40" i="28"/>
  <c r="K39" i="28"/>
  <c r="J39" i="28"/>
  <c r="G39" i="28"/>
  <c r="G39" i="7"/>
  <c r="K38" i="28"/>
  <c r="G38" i="28"/>
  <c r="G38" i="7"/>
  <c r="J38" i="28"/>
  <c r="K37" i="28"/>
  <c r="G37" i="28"/>
  <c r="G37" i="7"/>
  <c r="K36" i="28"/>
  <c r="G36" i="28"/>
  <c r="K35" i="28"/>
  <c r="G35" i="28"/>
  <c r="K34" i="28"/>
  <c r="G34" i="28"/>
  <c r="G34" i="7"/>
  <c r="J34" i="7" s="1"/>
  <c r="I33" i="28"/>
  <c r="I33" i="7"/>
  <c r="H33" i="28"/>
  <c r="F33" i="28"/>
  <c r="F33" i="7"/>
  <c r="E33" i="28"/>
  <c r="E33" i="7"/>
  <c r="K32" i="28"/>
  <c r="G32" i="28"/>
  <c r="J32" i="28"/>
  <c r="K31" i="28"/>
  <c r="G31" i="28"/>
  <c r="K30" i="28"/>
  <c r="G30" i="28"/>
  <c r="G30" i="7" s="1"/>
  <c r="K29" i="28"/>
  <c r="G29" i="28"/>
  <c r="J29" i="28" s="1"/>
  <c r="K28" i="28"/>
  <c r="G28" i="28"/>
  <c r="G28" i="7" s="1"/>
  <c r="K27" i="28"/>
  <c r="G27" i="28"/>
  <c r="J27" i="28" s="1"/>
  <c r="K26" i="28"/>
  <c r="G26" i="28"/>
  <c r="K25" i="28"/>
  <c r="G25" i="28"/>
  <c r="G25" i="7" s="1"/>
  <c r="K24" i="28"/>
  <c r="G24" i="28"/>
  <c r="G24" i="7" s="1"/>
  <c r="I23" i="28"/>
  <c r="H23" i="28"/>
  <c r="H23" i="7"/>
  <c r="F23" i="28"/>
  <c r="F23" i="7" s="1"/>
  <c r="E23" i="28"/>
  <c r="K22" i="28"/>
  <c r="G22" i="28"/>
  <c r="J22" i="28"/>
  <c r="K21" i="28"/>
  <c r="G21" i="28"/>
  <c r="J21" i="28" s="1"/>
  <c r="I20" i="28"/>
  <c r="I20" i="7" s="1"/>
  <c r="H20" i="28"/>
  <c r="H20" i="7" s="1"/>
  <c r="F20" i="28"/>
  <c r="E20" i="28"/>
  <c r="E20" i="9"/>
  <c r="F20" i="9"/>
  <c r="E29" i="9"/>
  <c r="F29" i="9"/>
  <c r="E35" i="9"/>
  <c r="F35" i="9"/>
  <c r="E42" i="9"/>
  <c r="F42" i="9"/>
  <c r="E52" i="9"/>
  <c r="F52" i="9"/>
  <c r="E59" i="9"/>
  <c r="F59" i="9"/>
  <c r="E66" i="9"/>
  <c r="F66" i="9"/>
  <c r="E73" i="9"/>
  <c r="F73" i="9"/>
  <c r="F19" i="9" s="1"/>
  <c r="E80" i="9"/>
  <c r="F80" i="9"/>
  <c r="E89" i="9"/>
  <c r="F89" i="9"/>
  <c r="F19" i="18"/>
  <c r="G19" i="18"/>
  <c r="G20" i="18"/>
  <c r="G21" i="18"/>
  <c r="G22" i="18"/>
  <c r="G23" i="18"/>
  <c r="G24" i="18"/>
  <c r="G25" i="18"/>
  <c r="G26" i="18"/>
  <c r="G27" i="18"/>
  <c r="G29" i="18"/>
  <c r="G30" i="18"/>
  <c r="E31" i="18"/>
  <c r="F31" i="18"/>
  <c r="F28" i="18" s="1"/>
  <c r="G32" i="18"/>
  <c r="G33" i="18"/>
  <c r="E34" i="18"/>
  <c r="G34" i="18"/>
  <c r="F34" i="18"/>
  <c r="G35" i="18"/>
  <c r="G36" i="18"/>
  <c r="E37" i="18"/>
  <c r="F37" i="18"/>
  <c r="G37" i="18"/>
  <c r="G38" i="18"/>
  <c r="G40" i="18"/>
  <c r="E41" i="18"/>
  <c r="F41" i="18"/>
  <c r="G42" i="18"/>
  <c r="G43" i="18"/>
  <c r="G44" i="18"/>
  <c r="G45" i="18"/>
  <c r="G46" i="18"/>
  <c r="G47" i="18"/>
  <c r="E48" i="18"/>
  <c r="F48" i="18"/>
  <c r="G48" i="18"/>
  <c r="G49" i="18"/>
  <c r="G50" i="18"/>
  <c r="G51" i="18"/>
  <c r="E52" i="18"/>
  <c r="G52" i="18" s="1"/>
  <c r="F52" i="18"/>
  <c r="F58" i="18" s="1"/>
  <c r="G58" i="18" s="1"/>
  <c r="G53" i="18"/>
  <c r="G54" i="18"/>
  <c r="G55" i="18"/>
  <c r="G56" i="18"/>
  <c r="G57" i="18"/>
  <c r="J19" i="48"/>
  <c r="J42" i="48"/>
  <c r="J54" i="48"/>
  <c r="J58" i="48"/>
  <c r="J66" i="48"/>
  <c r="J19" i="32"/>
  <c r="J42" i="32"/>
  <c r="J54" i="32"/>
  <c r="J58" i="32"/>
  <c r="J66" i="32"/>
  <c r="J19" i="31"/>
  <c r="J66" i="31"/>
  <c r="J19" i="30"/>
  <c r="J42" i="30"/>
  <c r="J54" i="30"/>
  <c r="J58" i="30"/>
  <c r="J66" i="30"/>
  <c r="I22" i="58"/>
  <c r="I47" i="58"/>
  <c r="I58" i="58"/>
  <c r="I19" i="58"/>
  <c r="I32" i="58"/>
  <c r="I42" i="58"/>
  <c r="I54" i="58"/>
  <c r="I66" i="58"/>
  <c r="G18" i="58"/>
  <c r="J19" i="58"/>
  <c r="J42" i="58"/>
  <c r="D46" i="58"/>
  <c r="F46" i="58"/>
  <c r="I46" i="58"/>
  <c r="H46" i="58"/>
  <c r="J46" i="58"/>
  <c r="J54" i="58"/>
  <c r="J58" i="58"/>
  <c r="J66" i="58"/>
  <c r="I19" i="57"/>
  <c r="I32" i="57"/>
  <c r="I42" i="57"/>
  <c r="I54" i="57"/>
  <c r="I66" i="57"/>
  <c r="I22" i="57"/>
  <c r="I47" i="57"/>
  <c r="I58" i="57"/>
  <c r="G18" i="57"/>
  <c r="J19" i="57"/>
  <c r="J42" i="57"/>
  <c r="D46" i="57"/>
  <c r="F46" i="57"/>
  <c r="I46" i="57"/>
  <c r="H46" i="57"/>
  <c r="H17" i="57"/>
  <c r="H71" i="57"/>
  <c r="J54" i="57"/>
  <c r="J58" i="57"/>
  <c r="J66" i="57"/>
  <c r="I22" i="56"/>
  <c r="I47" i="56"/>
  <c r="I58" i="56"/>
  <c r="I19" i="56"/>
  <c r="I32" i="56"/>
  <c r="I42" i="56"/>
  <c r="I54" i="56"/>
  <c r="I66" i="56"/>
  <c r="G18" i="56"/>
  <c r="J19" i="56"/>
  <c r="J42" i="56"/>
  <c r="D46" i="56"/>
  <c r="F46" i="56"/>
  <c r="I46" i="56"/>
  <c r="H46" i="56"/>
  <c r="J46" i="56"/>
  <c r="J54" i="56"/>
  <c r="J58" i="56"/>
  <c r="J66" i="56"/>
  <c r="F18" i="55"/>
  <c r="I19" i="55"/>
  <c r="I32" i="55"/>
  <c r="I42" i="55"/>
  <c r="I54" i="55"/>
  <c r="I66" i="55"/>
  <c r="I22" i="55"/>
  <c r="I47" i="55"/>
  <c r="I58" i="55"/>
  <c r="G18" i="55"/>
  <c r="J19" i="55"/>
  <c r="J42" i="55"/>
  <c r="D46" i="55"/>
  <c r="F46" i="55"/>
  <c r="I46" i="55"/>
  <c r="H46" i="55"/>
  <c r="H17" i="55"/>
  <c r="H71" i="55"/>
  <c r="J54" i="55"/>
  <c r="J58" i="55"/>
  <c r="J66" i="55"/>
  <c r="F18" i="54"/>
  <c r="I19" i="54"/>
  <c r="I32" i="54"/>
  <c r="I42" i="54"/>
  <c r="I54" i="54"/>
  <c r="I66" i="54"/>
  <c r="I22" i="54"/>
  <c r="I47" i="54"/>
  <c r="I58" i="54"/>
  <c r="G18" i="54"/>
  <c r="J19" i="54"/>
  <c r="J42" i="54"/>
  <c r="D46" i="54"/>
  <c r="F46" i="54"/>
  <c r="I46" i="54"/>
  <c r="H46" i="54"/>
  <c r="H17" i="54"/>
  <c r="H71" i="54"/>
  <c r="J54" i="54"/>
  <c r="J58" i="54"/>
  <c r="J66" i="54"/>
  <c r="F18" i="53"/>
  <c r="I19" i="53"/>
  <c r="I32" i="53"/>
  <c r="I42" i="53"/>
  <c r="I54" i="53"/>
  <c r="I66" i="53"/>
  <c r="I22" i="53"/>
  <c r="I47" i="53"/>
  <c r="I58" i="53"/>
  <c r="G18" i="53"/>
  <c r="J19" i="53"/>
  <c r="J42" i="53"/>
  <c r="D46" i="53"/>
  <c r="F46" i="53"/>
  <c r="I46" i="53"/>
  <c r="H46" i="53"/>
  <c r="H17" i="53"/>
  <c r="H71" i="53"/>
  <c r="J54" i="53"/>
  <c r="J58" i="53"/>
  <c r="J66" i="53"/>
  <c r="I22" i="59"/>
  <c r="I47" i="59"/>
  <c r="I58" i="59"/>
  <c r="I19" i="59"/>
  <c r="I32" i="59"/>
  <c r="I42" i="59"/>
  <c r="I54" i="59"/>
  <c r="I66" i="59"/>
  <c r="G18" i="59"/>
  <c r="J19" i="59"/>
  <c r="J42" i="59"/>
  <c r="D46" i="59"/>
  <c r="F46" i="59"/>
  <c r="I46" i="59"/>
  <c r="H46" i="59"/>
  <c r="H17" i="59"/>
  <c r="J54" i="59"/>
  <c r="J58" i="59"/>
  <c r="J66" i="59"/>
  <c r="I32" i="52"/>
  <c r="I42" i="52"/>
  <c r="I54" i="52"/>
  <c r="I66" i="52"/>
  <c r="I22" i="52"/>
  <c r="I47" i="52"/>
  <c r="I58" i="52"/>
  <c r="G18" i="52"/>
  <c r="J19" i="52"/>
  <c r="J42" i="52"/>
  <c r="D46" i="52"/>
  <c r="F46" i="52"/>
  <c r="I46" i="52"/>
  <c r="H46" i="52"/>
  <c r="H17" i="52"/>
  <c r="J54" i="52"/>
  <c r="J58" i="52"/>
  <c r="J66" i="52"/>
  <c r="I32" i="50"/>
  <c r="I42" i="50"/>
  <c r="I54" i="50"/>
  <c r="I58" i="50"/>
  <c r="I66" i="50"/>
  <c r="I22" i="50"/>
  <c r="I47" i="50"/>
  <c r="G18" i="50"/>
  <c r="J19" i="50"/>
  <c r="J42" i="50"/>
  <c r="D46" i="50"/>
  <c r="F46" i="50"/>
  <c r="I46" i="50"/>
  <c r="H46" i="50"/>
  <c r="H17" i="50"/>
  <c r="H71" i="50"/>
  <c r="J54" i="50"/>
  <c r="J58" i="50"/>
  <c r="J66" i="50"/>
  <c r="I19" i="49"/>
  <c r="I32" i="49"/>
  <c r="I42" i="49"/>
  <c r="I54" i="49"/>
  <c r="I66" i="49"/>
  <c r="I22" i="49"/>
  <c r="I47" i="49"/>
  <c r="I58" i="49"/>
  <c r="G18" i="49"/>
  <c r="J19" i="49"/>
  <c r="J42" i="49"/>
  <c r="D46" i="49"/>
  <c r="F46" i="49"/>
  <c r="I46" i="49"/>
  <c r="H46" i="49"/>
  <c r="H17" i="49"/>
  <c r="H71" i="49"/>
  <c r="J54" i="49"/>
  <c r="J58" i="49"/>
  <c r="J66" i="49"/>
  <c r="I19" i="47"/>
  <c r="I32" i="47"/>
  <c r="I42" i="47"/>
  <c r="I54" i="47"/>
  <c r="I66" i="47"/>
  <c r="I22" i="47"/>
  <c r="I47" i="47"/>
  <c r="I58" i="47"/>
  <c r="G18" i="47"/>
  <c r="J19" i="47"/>
  <c r="J42" i="47"/>
  <c r="D46" i="47"/>
  <c r="F46" i="47"/>
  <c r="I46" i="47"/>
  <c r="H46" i="47"/>
  <c r="H17" i="47"/>
  <c r="H71" i="47"/>
  <c r="J54" i="47"/>
  <c r="J58" i="47"/>
  <c r="J66" i="47"/>
  <c r="I19" i="46"/>
  <c r="I32" i="46"/>
  <c r="I42" i="46"/>
  <c r="I54" i="46"/>
  <c r="I66" i="46"/>
  <c r="I22" i="46"/>
  <c r="I47" i="46"/>
  <c r="I58" i="46"/>
  <c r="G18" i="46"/>
  <c r="J19" i="46"/>
  <c r="J42" i="46"/>
  <c r="D46" i="46"/>
  <c r="F46" i="46"/>
  <c r="I46" i="46"/>
  <c r="H46" i="46"/>
  <c r="H17" i="46"/>
  <c r="H71" i="46"/>
  <c r="J54" i="46"/>
  <c r="J58" i="46"/>
  <c r="J66" i="46"/>
  <c r="I22" i="45"/>
  <c r="I47" i="45"/>
  <c r="I58" i="45"/>
  <c r="I19" i="45"/>
  <c r="I32" i="45"/>
  <c r="I42" i="45"/>
  <c r="I54" i="45"/>
  <c r="I66" i="45"/>
  <c r="G18" i="45"/>
  <c r="J19" i="45"/>
  <c r="J42" i="45"/>
  <c r="D46" i="45"/>
  <c r="F46" i="45"/>
  <c r="I46" i="45"/>
  <c r="H46" i="45"/>
  <c r="H17" i="45"/>
  <c r="H71" i="45"/>
  <c r="J54" i="45"/>
  <c r="J58" i="45"/>
  <c r="J66" i="45"/>
  <c r="I22" i="44"/>
  <c r="I47" i="44"/>
  <c r="I58" i="44"/>
  <c r="I66" i="44"/>
  <c r="I19" i="44"/>
  <c r="I32" i="44"/>
  <c r="I42" i="44"/>
  <c r="I54" i="44"/>
  <c r="G18" i="44"/>
  <c r="J19" i="44"/>
  <c r="J42" i="44"/>
  <c r="D46" i="44"/>
  <c r="F46" i="44"/>
  <c r="I46" i="44"/>
  <c r="H46" i="44"/>
  <c r="H17" i="44"/>
  <c r="J46" i="44"/>
  <c r="J54" i="44"/>
  <c r="J58" i="44"/>
  <c r="J66" i="44"/>
  <c r="F18" i="43"/>
  <c r="I54" i="43"/>
  <c r="I58" i="43"/>
  <c r="I66" i="43"/>
  <c r="I42" i="43"/>
  <c r="F19" i="43"/>
  <c r="I19" i="43"/>
  <c r="J19" i="43"/>
  <c r="I22" i="43"/>
  <c r="I32" i="43"/>
  <c r="I47" i="43"/>
  <c r="J66" i="43"/>
  <c r="G46" i="43"/>
  <c r="I19" i="42"/>
  <c r="I32" i="42"/>
  <c r="I42" i="42"/>
  <c r="I54" i="42"/>
  <c r="I66" i="42"/>
  <c r="I22" i="42"/>
  <c r="I47" i="42"/>
  <c r="I58" i="42"/>
  <c r="G18" i="42"/>
  <c r="J19" i="42"/>
  <c r="J42" i="42"/>
  <c r="D46" i="42"/>
  <c r="F46" i="42"/>
  <c r="I46" i="42"/>
  <c r="H46" i="42"/>
  <c r="H17" i="42"/>
  <c r="H71" i="42"/>
  <c r="J54" i="42"/>
  <c r="J58" i="42"/>
  <c r="J66" i="42"/>
  <c r="I19" i="41"/>
  <c r="I32" i="41"/>
  <c r="I42" i="41"/>
  <c r="I54" i="41"/>
  <c r="I66" i="41"/>
  <c r="I22" i="41"/>
  <c r="I47" i="41"/>
  <c r="I58" i="41"/>
  <c r="G18" i="41"/>
  <c r="J19" i="41"/>
  <c r="J42" i="41"/>
  <c r="D46" i="41"/>
  <c r="F46" i="41"/>
  <c r="I46" i="41"/>
  <c r="H46" i="41"/>
  <c r="H17" i="41"/>
  <c r="H71" i="41"/>
  <c r="J54" i="41"/>
  <c r="J58" i="41"/>
  <c r="J66" i="41"/>
  <c r="I19" i="40"/>
  <c r="I32" i="40"/>
  <c r="I42" i="40"/>
  <c r="I54" i="40"/>
  <c r="I58" i="40"/>
  <c r="I66" i="40"/>
  <c r="I22" i="40"/>
  <c r="I47" i="40"/>
  <c r="G18" i="40"/>
  <c r="J19" i="40"/>
  <c r="J42" i="40"/>
  <c r="D46" i="40"/>
  <c r="F46" i="40"/>
  <c r="I46" i="40"/>
  <c r="H46" i="40"/>
  <c r="H17" i="40"/>
  <c r="J54" i="40"/>
  <c r="J58" i="40"/>
  <c r="J66" i="40"/>
  <c r="F18" i="39"/>
  <c r="I19" i="39"/>
  <c r="I32" i="39"/>
  <c r="I42" i="39"/>
  <c r="I54" i="39"/>
  <c r="I66" i="39"/>
  <c r="I22" i="39"/>
  <c r="I47" i="39"/>
  <c r="I58" i="39"/>
  <c r="G18" i="39"/>
  <c r="J19" i="39"/>
  <c r="J42" i="39"/>
  <c r="D46" i="39"/>
  <c r="F46" i="39"/>
  <c r="I46" i="39"/>
  <c r="H46" i="39"/>
  <c r="H17" i="39"/>
  <c r="J54" i="39"/>
  <c r="J58" i="39"/>
  <c r="J66" i="39"/>
  <c r="F18" i="38"/>
  <c r="I19" i="38"/>
  <c r="I32" i="38"/>
  <c r="I42" i="38"/>
  <c r="I54" i="38"/>
  <c r="I66" i="38"/>
  <c r="I22" i="38"/>
  <c r="I47" i="38"/>
  <c r="I58" i="38"/>
  <c r="G18" i="38"/>
  <c r="J19" i="38"/>
  <c r="J42" i="38"/>
  <c r="D46" i="38"/>
  <c r="F46" i="38"/>
  <c r="I46" i="38"/>
  <c r="H46" i="38"/>
  <c r="H17" i="38"/>
  <c r="H71" i="38"/>
  <c r="J54" i="38"/>
  <c r="J58" i="38"/>
  <c r="J66" i="38"/>
  <c r="I22" i="37"/>
  <c r="I47" i="37"/>
  <c r="I58" i="37"/>
  <c r="I19" i="37"/>
  <c r="I32" i="37"/>
  <c r="I42" i="37"/>
  <c r="I54" i="37"/>
  <c r="I66" i="37"/>
  <c r="G18" i="37"/>
  <c r="J19" i="37"/>
  <c r="J42" i="37"/>
  <c r="D46" i="37"/>
  <c r="F46" i="37"/>
  <c r="I46" i="37"/>
  <c r="H46" i="37"/>
  <c r="H17" i="37"/>
  <c r="J46" i="37"/>
  <c r="J54" i="37"/>
  <c r="J58" i="37"/>
  <c r="J66" i="37"/>
  <c r="I19" i="36"/>
  <c r="I32" i="36"/>
  <c r="I42" i="36"/>
  <c r="I54" i="36"/>
  <c r="I66" i="36"/>
  <c r="I22" i="36"/>
  <c r="I47" i="36"/>
  <c r="I58" i="36"/>
  <c r="G18" i="36"/>
  <c r="J19" i="36"/>
  <c r="J42" i="36"/>
  <c r="D46" i="36"/>
  <c r="F46" i="36"/>
  <c r="I46" i="36"/>
  <c r="H46" i="36"/>
  <c r="H17" i="36"/>
  <c r="H71" i="36"/>
  <c r="J54" i="36"/>
  <c r="J58" i="36"/>
  <c r="J66" i="36"/>
  <c r="I22" i="35"/>
  <c r="I47" i="35"/>
  <c r="I58" i="35"/>
  <c r="I19" i="35"/>
  <c r="I32" i="35"/>
  <c r="I42" i="35"/>
  <c r="I54" i="35"/>
  <c r="I66" i="35"/>
  <c r="G18" i="35"/>
  <c r="J19" i="35"/>
  <c r="J42" i="35"/>
  <c r="D46" i="35"/>
  <c r="F46" i="35"/>
  <c r="I46" i="35"/>
  <c r="H46" i="35"/>
  <c r="H17" i="35"/>
  <c r="H71" i="35"/>
  <c r="J46" i="35"/>
  <c r="J54" i="35"/>
  <c r="J58" i="35"/>
  <c r="J66" i="35"/>
  <c r="I22" i="34"/>
  <c r="I47" i="34"/>
  <c r="I58" i="34"/>
  <c r="I19" i="34"/>
  <c r="I32" i="34"/>
  <c r="I42" i="34"/>
  <c r="I54" i="34"/>
  <c r="I66" i="34"/>
  <c r="G18" i="34"/>
  <c r="J19" i="34"/>
  <c r="J42" i="34"/>
  <c r="D46" i="34"/>
  <c r="F46" i="34"/>
  <c r="I46" i="34"/>
  <c r="H46" i="34"/>
  <c r="H17" i="34"/>
  <c r="H71" i="34"/>
  <c r="J54" i="34"/>
  <c r="J58" i="34"/>
  <c r="J66" i="34"/>
  <c r="I19" i="33"/>
  <c r="I32" i="33"/>
  <c r="I42" i="33"/>
  <c r="I54" i="33"/>
  <c r="I66" i="33"/>
  <c r="I22" i="33"/>
  <c r="I47" i="33"/>
  <c r="I58" i="33"/>
  <c r="G18" i="33"/>
  <c r="J19" i="33"/>
  <c r="J42" i="33"/>
  <c r="D46" i="33"/>
  <c r="F46" i="33"/>
  <c r="I46" i="33"/>
  <c r="H46" i="33"/>
  <c r="H17" i="33"/>
  <c r="H71" i="33"/>
  <c r="J54" i="33"/>
  <c r="J58" i="33"/>
  <c r="J66" i="33"/>
  <c r="J20" i="29"/>
  <c r="J33" i="29"/>
  <c r="J43" i="29"/>
  <c r="J55" i="29"/>
  <c r="J67" i="29"/>
  <c r="J23" i="29"/>
  <c r="J48" i="29"/>
  <c r="J59" i="29"/>
  <c r="F47" i="7"/>
  <c r="H19" i="29"/>
  <c r="K20" i="29"/>
  <c r="K43" i="29"/>
  <c r="E47" i="29"/>
  <c r="G47" i="29"/>
  <c r="J47" i="29"/>
  <c r="I47" i="29"/>
  <c r="K55" i="29"/>
  <c r="K59" i="29"/>
  <c r="K67" i="29"/>
  <c r="E19" i="9"/>
  <c r="E58" i="18"/>
  <c r="G41" i="18"/>
  <c r="F18" i="48"/>
  <c r="G17" i="48"/>
  <c r="I18" i="48"/>
  <c r="J18" i="48"/>
  <c r="D17" i="48"/>
  <c r="D46" i="48"/>
  <c r="F46" i="48"/>
  <c r="I46" i="48"/>
  <c r="G17" i="32"/>
  <c r="J18" i="32"/>
  <c r="D46" i="32"/>
  <c r="F46" i="32"/>
  <c r="I46" i="32"/>
  <c r="G17" i="31"/>
  <c r="J18" i="31"/>
  <c r="D46" i="31"/>
  <c r="F46" i="31"/>
  <c r="I46" i="31"/>
  <c r="G17" i="30"/>
  <c r="J18" i="30"/>
  <c r="D46" i="30"/>
  <c r="F46" i="30"/>
  <c r="K67" i="28"/>
  <c r="G71" i="7"/>
  <c r="G67" i="28"/>
  <c r="J69" i="28"/>
  <c r="G68" i="7"/>
  <c r="K59" i="28"/>
  <c r="G59" i="28"/>
  <c r="J66" i="28"/>
  <c r="J60" i="28"/>
  <c r="H55" i="7"/>
  <c r="G55" i="28"/>
  <c r="J58" i="28"/>
  <c r="J56" i="28"/>
  <c r="E47" i="28"/>
  <c r="E47" i="7" s="1"/>
  <c r="G48" i="28"/>
  <c r="G48" i="7" s="1"/>
  <c r="J54" i="28"/>
  <c r="G49" i="7"/>
  <c r="G47" i="28"/>
  <c r="J47" i="28" s="1"/>
  <c r="K43" i="28"/>
  <c r="H43" i="7"/>
  <c r="J46" i="28"/>
  <c r="G45" i="7"/>
  <c r="J45" i="7"/>
  <c r="G43" i="28"/>
  <c r="G43" i="7"/>
  <c r="J44" i="28"/>
  <c r="K33" i="28"/>
  <c r="H33" i="7"/>
  <c r="G33" i="28"/>
  <c r="J34" i="28"/>
  <c r="G32" i="7"/>
  <c r="F20" i="7"/>
  <c r="G22" i="7"/>
  <c r="I25" i="32"/>
  <c r="I19" i="32"/>
  <c r="I21" i="32"/>
  <c r="J18" i="58"/>
  <c r="G17" i="58"/>
  <c r="I18" i="58"/>
  <c r="D17" i="58"/>
  <c r="J46" i="57"/>
  <c r="J18" i="57"/>
  <c r="G17" i="57"/>
  <c r="J18" i="56"/>
  <c r="G17" i="56"/>
  <c r="J46" i="55"/>
  <c r="D17" i="55"/>
  <c r="J18" i="55"/>
  <c r="G17" i="55"/>
  <c r="J17" i="55"/>
  <c r="I18" i="55"/>
  <c r="J46" i="54"/>
  <c r="D17" i="54"/>
  <c r="J18" i="54"/>
  <c r="G17" i="54"/>
  <c r="I18" i="54"/>
  <c r="J46" i="53"/>
  <c r="D17" i="53"/>
  <c r="J18" i="53"/>
  <c r="G17" i="53"/>
  <c r="J17" i="53"/>
  <c r="I18" i="53"/>
  <c r="J18" i="59"/>
  <c r="G17" i="59"/>
  <c r="I18" i="59"/>
  <c r="D17" i="59"/>
  <c r="J46" i="52"/>
  <c r="J18" i="52"/>
  <c r="G17" i="52"/>
  <c r="J18" i="50"/>
  <c r="G17" i="50"/>
  <c r="J46" i="49"/>
  <c r="J18" i="49"/>
  <c r="G17" i="49"/>
  <c r="J17" i="49"/>
  <c r="J46" i="47"/>
  <c r="J18" i="47"/>
  <c r="G17" i="47"/>
  <c r="J46" i="46"/>
  <c r="J18" i="46"/>
  <c r="G17" i="46"/>
  <c r="J17" i="46"/>
  <c r="J18" i="45"/>
  <c r="G17" i="45"/>
  <c r="J17" i="45"/>
  <c r="J18" i="44"/>
  <c r="G17" i="44"/>
  <c r="I18" i="44"/>
  <c r="D17" i="44"/>
  <c r="J46" i="43"/>
  <c r="J46" i="42"/>
  <c r="J18" i="42"/>
  <c r="G17" i="42"/>
  <c r="J46" i="41"/>
  <c r="J18" i="41"/>
  <c r="G17" i="41"/>
  <c r="J17" i="41"/>
  <c r="J18" i="40"/>
  <c r="G17" i="40"/>
  <c r="J46" i="39"/>
  <c r="D17" i="39"/>
  <c r="J18" i="39"/>
  <c r="G17" i="39"/>
  <c r="I18" i="39"/>
  <c r="J46" i="38"/>
  <c r="D17" i="38"/>
  <c r="J18" i="38"/>
  <c r="G17" i="38"/>
  <c r="J17" i="38"/>
  <c r="I18" i="38"/>
  <c r="J18" i="37"/>
  <c r="G17" i="37"/>
  <c r="I18" i="37"/>
  <c r="D17" i="37"/>
  <c r="J46" i="36"/>
  <c r="J18" i="36"/>
  <c r="G17" i="36"/>
  <c r="J18" i="35"/>
  <c r="G17" i="35"/>
  <c r="J18" i="34"/>
  <c r="G17" i="34"/>
  <c r="I18" i="34"/>
  <c r="D17" i="34"/>
  <c r="J46" i="33"/>
  <c r="J18" i="33"/>
  <c r="G17" i="33"/>
  <c r="J17" i="33"/>
  <c r="H18" i="29"/>
  <c r="J17" i="48"/>
  <c r="G71" i="48"/>
  <c r="D71" i="48"/>
  <c r="F71" i="48"/>
  <c r="F17" i="48"/>
  <c r="I17" i="48"/>
  <c r="J17" i="32"/>
  <c r="G71" i="32"/>
  <c r="J71" i="32"/>
  <c r="G71" i="31"/>
  <c r="J71" i="31"/>
  <c r="J17" i="31"/>
  <c r="G71" i="30"/>
  <c r="J17" i="30"/>
  <c r="G67" i="7"/>
  <c r="J67" i="28"/>
  <c r="G59" i="7"/>
  <c r="J59" i="28"/>
  <c r="G55" i="7"/>
  <c r="J55" i="28"/>
  <c r="G33" i="7"/>
  <c r="J33" i="28"/>
  <c r="D71" i="58"/>
  <c r="F71" i="58"/>
  <c r="F17" i="58"/>
  <c r="I17" i="58"/>
  <c r="G71" i="58"/>
  <c r="I71" i="58"/>
  <c r="G71" i="57"/>
  <c r="J17" i="57"/>
  <c r="G71" i="56"/>
  <c r="G71" i="55"/>
  <c r="D71" i="55"/>
  <c r="F71" i="55"/>
  <c r="F17" i="55"/>
  <c r="G71" i="54"/>
  <c r="J17" i="54"/>
  <c r="D71" i="54"/>
  <c r="F71" i="54"/>
  <c r="F17" i="54"/>
  <c r="I17" i="54"/>
  <c r="G71" i="53"/>
  <c r="I71" i="53"/>
  <c r="D71" i="53"/>
  <c r="F71" i="53"/>
  <c r="F17" i="53"/>
  <c r="D71" i="59"/>
  <c r="F71" i="59"/>
  <c r="F17" i="59"/>
  <c r="I17" i="59"/>
  <c r="G71" i="59"/>
  <c r="I71" i="59"/>
  <c r="G71" i="52"/>
  <c r="G71" i="50"/>
  <c r="G71" i="49"/>
  <c r="G71" i="47"/>
  <c r="J17" i="47"/>
  <c r="G71" i="46"/>
  <c r="G71" i="45"/>
  <c r="D71" i="44"/>
  <c r="F71" i="44"/>
  <c r="F17" i="44"/>
  <c r="I17" i="44"/>
  <c r="G71" i="44"/>
  <c r="I71" i="44"/>
  <c r="G71" i="42"/>
  <c r="J17" i="42"/>
  <c r="G71" i="41"/>
  <c r="G71" i="40"/>
  <c r="G71" i="39"/>
  <c r="I71" i="39"/>
  <c r="D71" i="39"/>
  <c r="F71" i="39"/>
  <c r="F17" i="39"/>
  <c r="I17" i="39"/>
  <c r="G71" i="38"/>
  <c r="D71" i="38"/>
  <c r="F71" i="38"/>
  <c r="F17" i="38"/>
  <c r="D71" i="37"/>
  <c r="F71" i="37"/>
  <c r="F17" i="37"/>
  <c r="I17" i="37"/>
  <c r="G71" i="37"/>
  <c r="I71" i="37"/>
  <c r="G71" i="36"/>
  <c r="J17" i="36"/>
  <c r="G71" i="35"/>
  <c r="D71" i="34"/>
  <c r="F71" i="34"/>
  <c r="F17" i="34"/>
  <c r="G71" i="34"/>
  <c r="I71" i="34"/>
  <c r="G71" i="33"/>
  <c r="H72" i="29"/>
  <c r="I71" i="48"/>
  <c r="J71" i="48"/>
  <c r="J71" i="30"/>
  <c r="J71" i="57"/>
  <c r="J71" i="55"/>
  <c r="J71" i="54"/>
  <c r="J71" i="53"/>
  <c r="J71" i="50"/>
  <c r="J71" i="49"/>
  <c r="J71" i="47"/>
  <c r="J71" i="46"/>
  <c r="J71" i="45"/>
  <c r="J71" i="42"/>
  <c r="J71" i="41"/>
  <c r="J71" i="38"/>
  <c r="J71" i="36"/>
  <c r="J71" i="35"/>
  <c r="J71" i="34"/>
  <c r="J71" i="33"/>
  <c r="J43" i="28"/>
  <c r="G21" i="7"/>
  <c r="E28" i="18"/>
  <c r="E39" i="18" s="1"/>
  <c r="K61" i="70"/>
  <c r="F10" i="70"/>
  <c r="J10" i="70"/>
  <c r="J11" i="70"/>
  <c r="J13" i="70"/>
  <c r="J14" i="70"/>
  <c r="J18" i="70"/>
  <c r="J24" i="70"/>
  <c r="J29" i="70"/>
  <c r="J32" i="70"/>
  <c r="J42" i="70"/>
  <c r="I51" i="70"/>
  <c r="F56" i="70"/>
  <c r="J56" i="70"/>
  <c r="E73" i="70"/>
  <c r="E74" i="70"/>
  <c r="E113" i="70"/>
  <c r="F97" i="70"/>
  <c r="K97" i="70"/>
  <c r="I10" i="70"/>
  <c r="K10" i="70"/>
  <c r="I11" i="70"/>
  <c r="I13" i="70"/>
  <c r="I14" i="70"/>
  <c r="I18" i="70"/>
  <c r="I24" i="70"/>
  <c r="I29" i="70"/>
  <c r="I32" i="70"/>
  <c r="I42" i="70"/>
  <c r="J52" i="70"/>
  <c r="I52" i="70"/>
  <c r="J63" i="70"/>
  <c r="I63" i="70"/>
  <c r="F73" i="70"/>
  <c r="G73" i="70"/>
  <c r="I73" i="70"/>
  <c r="K112" i="70"/>
  <c r="I112" i="70"/>
  <c r="J112" i="70"/>
  <c r="F66" i="70"/>
  <c r="J66" i="70"/>
  <c r="F81" i="70"/>
  <c r="J81" i="70"/>
  <c r="J89" i="70"/>
  <c r="F99" i="70"/>
  <c r="J99" i="70"/>
  <c r="J100" i="70"/>
  <c r="J104" i="70"/>
  <c r="J108" i="70"/>
  <c r="I66" i="70"/>
  <c r="K66" i="70"/>
  <c r="K81" i="70"/>
  <c r="I89" i="70"/>
  <c r="I99" i="70"/>
  <c r="K99" i="70"/>
  <c r="I100" i="70"/>
  <c r="I104" i="70"/>
  <c r="I108" i="70"/>
  <c r="H13" i="68"/>
  <c r="K14" i="68"/>
  <c r="K22" i="68"/>
  <c r="H45" i="68"/>
  <c r="K45" i="68"/>
  <c r="F44" i="68"/>
  <c r="H44" i="68"/>
  <c r="K11" i="68"/>
  <c r="K13" i="68"/>
  <c r="H14" i="68"/>
  <c r="L14" i="68"/>
  <c r="K31" i="68"/>
  <c r="K33" i="68"/>
  <c r="H46" i="68"/>
  <c r="K46" i="68"/>
  <c r="L46" i="68"/>
  <c r="K59" i="68"/>
  <c r="I30" i="68"/>
  <c r="L30" i="68"/>
  <c r="I58" i="68"/>
  <c r="I44" i="68"/>
  <c r="L44" i="68"/>
  <c r="L136" i="68"/>
  <c r="G19" i="60"/>
  <c r="J20" i="60"/>
  <c r="E18" i="60"/>
  <c r="H19" i="60"/>
  <c r="K20" i="60"/>
  <c r="G46" i="60"/>
  <c r="J46" i="60"/>
  <c r="E45" i="60"/>
  <c r="G45" i="60"/>
  <c r="J45" i="60"/>
  <c r="F57" i="60"/>
  <c r="F109" i="60"/>
  <c r="G64" i="60"/>
  <c r="J78" i="60"/>
  <c r="J88" i="60"/>
  <c r="J99" i="60"/>
  <c r="K25" i="60"/>
  <c r="H24" i="60"/>
  <c r="J25" i="60"/>
  <c r="E41" i="60"/>
  <c r="G41" i="60"/>
  <c r="J101" i="60"/>
  <c r="J31" i="60"/>
  <c r="J39" i="60"/>
  <c r="G42" i="60"/>
  <c r="J42" i="60"/>
  <c r="K42" i="60"/>
  <c r="G47" i="60"/>
  <c r="J47" i="60"/>
  <c r="K47" i="60"/>
  <c r="J55" i="60"/>
  <c r="J59" i="60"/>
  <c r="G65" i="60"/>
  <c r="J66" i="60"/>
  <c r="J73" i="60"/>
  <c r="J96" i="60"/>
  <c r="K99" i="60"/>
  <c r="H45" i="60"/>
  <c r="H65" i="60"/>
  <c r="K73" i="70"/>
  <c r="J73" i="70"/>
  <c r="G74" i="70"/>
  <c r="K44" i="68"/>
  <c r="I10" i="68"/>
  <c r="L58" i="68"/>
  <c r="K24" i="60"/>
  <c r="H23" i="60"/>
  <c r="J65" i="60"/>
  <c r="K65" i="60"/>
  <c r="H64" i="60"/>
  <c r="K64" i="60"/>
  <c r="H41" i="60"/>
  <c r="J41" i="60"/>
  <c r="G18" i="60"/>
  <c r="K74" i="70"/>
  <c r="K23" i="60"/>
  <c r="J64" i="60"/>
  <c r="J37" i="28"/>
  <c r="I98" i="68"/>
  <c r="L10" i="68"/>
  <c r="K19" i="60"/>
  <c r="J19" i="60"/>
  <c r="H18" i="60"/>
  <c r="G113" i="70"/>
  <c r="I81" i="70"/>
  <c r="I56" i="70"/>
  <c r="I71" i="38"/>
  <c r="I71" i="55"/>
  <c r="I17" i="34"/>
  <c r="H71" i="39"/>
  <c r="J71" i="39"/>
  <c r="J17" i="39"/>
  <c r="H71" i="44"/>
  <c r="J71" i="44"/>
  <c r="J17" i="44"/>
  <c r="H71" i="59"/>
  <c r="J71" i="59"/>
  <c r="J17" i="59"/>
  <c r="J97" i="70"/>
  <c r="I97" i="70"/>
  <c r="I71" i="54"/>
  <c r="I46" i="30"/>
  <c r="H71" i="37"/>
  <c r="J71" i="37"/>
  <c r="J17" i="37"/>
  <c r="H71" i="40"/>
  <c r="J71" i="40"/>
  <c r="J17" i="40"/>
  <c r="H71" i="52"/>
  <c r="J71" i="52"/>
  <c r="J17" i="52"/>
  <c r="J17" i="34"/>
  <c r="J17" i="35"/>
  <c r="I17" i="38"/>
  <c r="J17" i="50"/>
  <c r="I17" i="53"/>
  <c r="I17" i="55"/>
  <c r="K47" i="29"/>
  <c r="J46" i="34"/>
  <c r="J46" i="40"/>
  <c r="J46" i="45"/>
  <c r="J46" i="50"/>
  <c r="J46" i="59"/>
  <c r="H17" i="58"/>
  <c r="E17" i="30"/>
  <c r="E71" i="30"/>
  <c r="J46" i="30"/>
  <c r="H17" i="56"/>
  <c r="H71" i="56"/>
  <c r="J71" i="56"/>
  <c r="J25" i="28"/>
  <c r="G26" i="7"/>
  <c r="J26" i="28"/>
  <c r="G27" i="7"/>
  <c r="G29" i="7"/>
  <c r="J30" i="28"/>
  <c r="G31" i="7"/>
  <c r="J31" i="28"/>
  <c r="G35" i="7"/>
  <c r="J35" i="28"/>
  <c r="G36" i="7"/>
  <c r="J36" i="28"/>
  <c r="H47" i="28"/>
  <c r="H47" i="7" s="1"/>
  <c r="J57" i="28"/>
  <c r="J70" i="28"/>
  <c r="D18" i="30"/>
  <c r="D18" i="31"/>
  <c r="D18" i="32"/>
  <c r="E19" i="29"/>
  <c r="D18" i="33"/>
  <c r="D18" i="35"/>
  <c r="D18" i="36"/>
  <c r="D18" i="40"/>
  <c r="D18" i="41"/>
  <c r="D18" i="42"/>
  <c r="G18" i="43"/>
  <c r="D46" i="43"/>
  <c r="D18" i="45"/>
  <c r="D18" i="46"/>
  <c r="D18" i="47"/>
  <c r="D18" i="49"/>
  <c r="J47" i="49"/>
  <c r="F19" i="50"/>
  <c r="I19" i="50"/>
  <c r="D18" i="50"/>
  <c r="J22" i="52"/>
  <c r="I45" i="60"/>
  <c r="K46" i="60"/>
  <c r="F19" i="52"/>
  <c r="I19" i="52"/>
  <c r="D18" i="52"/>
  <c r="D18" i="56"/>
  <c r="D18" i="57"/>
  <c r="E24" i="60"/>
  <c r="E58" i="60"/>
  <c r="E86" i="60"/>
  <c r="H86" i="60"/>
  <c r="F27" i="62"/>
  <c r="I27" i="62"/>
  <c r="J178" i="68"/>
  <c r="H58" i="68"/>
  <c r="K58" i="68"/>
  <c r="H80" i="68"/>
  <c r="K80" i="68"/>
  <c r="K100" i="68"/>
  <c r="H111" i="68"/>
  <c r="K111" i="68"/>
  <c r="K124" i="68"/>
  <c r="L111" i="68"/>
  <c r="K150" i="68"/>
  <c r="F30" i="68"/>
  <c r="K114" i="68"/>
  <c r="F134" i="68"/>
  <c r="H134" i="68"/>
  <c r="K134" i="68"/>
  <c r="J134" i="68"/>
  <c r="L134" i="68"/>
  <c r="F136" i="68"/>
  <c r="G136" i="68"/>
  <c r="F163" i="68"/>
  <c r="H163" i="68"/>
  <c r="G166" i="68"/>
  <c r="G163" i="68"/>
  <c r="I169" i="68"/>
  <c r="J12" i="70"/>
  <c r="J15" i="70"/>
  <c r="J16" i="70"/>
  <c r="J17" i="70"/>
  <c r="J19" i="70"/>
  <c r="J20" i="70"/>
  <c r="J21" i="70"/>
  <c r="J22" i="70"/>
  <c r="I25" i="70"/>
  <c r="J25" i="70"/>
  <c r="I26" i="70"/>
  <c r="J26" i="70"/>
  <c r="I27" i="70"/>
  <c r="J27" i="70"/>
  <c r="D28" i="70"/>
  <c r="F28" i="70"/>
  <c r="I30" i="70"/>
  <c r="J30" i="70"/>
  <c r="I31" i="70"/>
  <c r="J31" i="70"/>
  <c r="H104" i="68"/>
  <c r="K104" i="68"/>
  <c r="L104" i="68"/>
  <c r="I23" i="70"/>
  <c r="J23" i="70"/>
  <c r="I33" i="70"/>
  <c r="J33" i="70"/>
  <c r="I34" i="70"/>
  <c r="J34" i="70"/>
  <c r="I35" i="70"/>
  <c r="J35" i="70"/>
  <c r="I36" i="70"/>
  <c r="J36" i="70"/>
  <c r="I37" i="70"/>
  <c r="J37" i="70"/>
  <c r="I38" i="70"/>
  <c r="J38" i="70"/>
  <c r="I39" i="70"/>
  <c r="J39" i="70"/>
  <c r="I40" i="70"/>
  <c r="J40" i="70"/>
  <c r="I41" i="70"/>
  <c r="J41" i="70"/>
  <c r="J43" i="70"/>
  <c r="J44" i="70"/>
  <c r="J45" i="70"/>
  <c r="J46" i="70"/>
  <c r="J47" i="70"/>
  <c r="J48" i="70"/>
  <c r="J49" i="70"/>
  <c r="J53" i="70"/>
  <c r="J54" i="70"/>
  <c r="J55" i="70"/>
  <c r="J101" i="70"/>
  <c r="J102" i="70"/>
  <c r="J103" i="70"/>
  <c r="J105" i="70"/>
  <c r="J106" i="70"/>
  <c r="J107" i="70"/>
  <c r="J109" i="70"/>
  <c r="J110" i="70"/>
  <c r="J111" i="70"/>
  <c r="F177" i="68"/>
  <c r="H136" i="68"/>
  <c r="K136" i="68"/>
  <c r="F10" i="68"/>
  <c r="H30" i="68"/>
  <c r="K30" i="68"/>
  <c r="K86" i="60"/>
  <c r="H83" i="60"/>
  <c r="F18" i="57"/>
  <c r="I18" i="57"/>
  <c r="D17" i="57"/>
  <c r="K45" i="60"/>
  <c r="I41" i="60"/>
  <c r="K41" i="60" s="1"/>
  <c r="F18" i="47"/>
  <c r="I18" i="47"/>
  <c r="D17" i="47"/>
  <c r="J18" i="43"/>
  <c r="G17" i="43"/>
  <c r="I18" i="43"/>
  <c r="D17" i="41"/>
  <c r="F18" i="41"/>
  <c r="I18" i="41"/>
  <c r="F18" i="36"/>
  <c r="I18" i="36"/>
  <c r="D17" i="36"/>
  <c r="D17" i="33"/>
  <c r="F18" i="33"/>
  <c r="I18" i="33"/>
  <c r="D17" i="32"/>
  <c r="F18" i="32"/>
  <c r="I18" i="32"/>
  <c r="F18" i="30"/>
  <c r="I18" i="30"/>
  <c r="D17" i="30"/>
  <c r="J28" i="70"/>
  <c r="I28" i="70"/>
  <c r="G177" i="68"/>
  <c r="G178" i="68"/>
  <c r="H166" i="68"/>
  <c r="D61" i="70"/>
  <c r="G86" i="60"/>
  <c r="J86" i="60"/>
  <c r="E83" i="60"/>
  <c r="G83" i="60"/>
  <c r="G24" i="60"/>
  <c r="J24" i="60"/>
  <c r="E23" i="60"/>
  <c r="F18" i="56"/>
  <c r="I18" i="56"/>
  <c r="D17" i="56"/>
  <c r="F18" i="52"/>
  <c r="I18" i="52"/>
  <c r="D17" i="52"/>
  <c r="D17" i="49"/>
  <c r="F18" i="49"/>
  <c r="I18" i="49"/>
  <c r="D17" i="46"/>
  <c r="F18" i="46"/>
  <c r="I18" i="46"/>
  <c r="F46" i="43"/>
  <c r="D17" i="43"/>
  <c r="F18" i="42"/>
  <c r="I18" i="42"/>
  <c r="D17" i="42"/>
  <c r="F18" i="40"/>
  <c r="I18" i="40"/>
  <c r="D17" i="40"/>
  <c r="F18" i="35"/>
  <c r="I18" i="35"/>
  <c r="D17" i="35"/>
  <c r="G19" i="29"/>
  <c r="E18" i="29"/>
  <c r="F18" i="31"/>
  <c r="I18" i="31"/>
  <c r="D17" i="31"/>
  <c r="J17" i="56"/>
  <c r="K113" i="70"/>
  <c r="J18" i="60"/>
  <c r="K18" i="60"/>
  <c r="L169" i="68"/>
  <c r="K169" i="68"/>
  <c r="I166" i="68"/>
  <c r="E57" i="60"/>
  <c r="G57" i="60"/>
  <c r="G58" i="60"/>
  <c r="F18" i="50"/>
  <c r="I18" i="50"/>
  <c r="D17" i="50"/>
  <c r="F18" i="45"/>
  <c r="I18" i="45"/>
  <c r="D17" i="45"/>
  <c r="H71" i="58"/>
  <c r="J71" i="58"/>
  <c r="J17" i="58"/>
  <c r="I112" i="68"/>
  <c r="L98" i="68"/>
  <c r="L112" i="68"/>
  <c r="D71" i="31"/>
  <c r="F71" i="31"/>
  <c r="I71" i="31"/>
  <c r="F17" i="31"/>
  <c r="I17" i="31"/>
  <c r="E72" i="29"/>
  <c r="G18" i="29"/>
  <c r="F17" i="35"/>
  <c r="I17" i="35"/>
  <c r="D71" i="35"/>
  <c r="F71" i="35"/>
  <c r="I71" i="35"/>
  <c r="F17" i="40"/>
  <c r="I17" i="40"/>
  <c r="D71" i="40"/>
  <c r="F71" i="40"/>
  <c r="I71" i="40"/>
  <c r="D71" i="42"/>
  <c r="F71" i="42"/>
  <c r="I71" i="42"/>
  <c r="F17" i="42"/>
  <c r="I17" i="42"/>
  <c r="I46" i="43"/>
  <c r="D71" i="46"/>
  <c r="F71" i="46"/>
  <c r="I71" i="46"/>
  <c r="F17" i="46"/>
  <c r="I17" i="46"/>
  <c r="D71" i="49"/>
  <c r="F71" i="49"/>
  <c r="I71" i="49"/>
  <c r="F17" i="49"/>
  <c r="I17" i="49"/>
  <c r="D71" i="30"/>
  <c r="F71" i="30"/>
  <c r="I71" i="30"/>
  <c r="F17" i="30"/>
  <c r="I17" i="30"/>
  <c r="F17" i="36"/>
  <c r="I17" i="36"/>
  <c r="D71" i="36"/>
  <c r="F71" i="36"/>
  <c r="I71" i="36"/>
  <c r="K83" i="60"/>
  <c r="J83" i="60"/>
  <c r="D71" i="45"/>
  <c r="F71" i="45"/>
  <c r="I71" i="45"/>
  <c r="F17" i="45"/>
  <c r="I17" i="45"/>
  <c r="D71" i="50"/>
  <c r="F71" i="50"/>
  <c r="I71" i="50"/>
  <c r="F17" i="50"/>
  <c r="I17" i="50"/>
  <c r="L166" i="68"/>
  <c r="K166" i="68"/>
  <c r="I163" i="68"/>
  <c r="J19" i="29"/>
  <c r="D71" i="43"/>
  <c r="F71" i="43"/>
  <c r="F17" i="43"/>
  <c r="D71" i="52"/>
  <c r="F71" i="52"/>
  <c r="I71" i="52"/>
  <c r="F17" i="52"/>
  <c r="I17" i="52"/>
  <c r="D71" i="56"/>
  <c r="F71" i="56"/>
  <c r="I71" i="56"/>
  <c r="F17" i="56"/>
  <c r="I17" i="56"/>
  <c r="G23" i="60"/>
  <c r="J23" i="60"/>
  <c r="E109" i="60"/>
  <c r="G109" i="60"/>
  <c r="D74" i="70"/>
  <c r="F61" i="70"/>
  <c r="F17" i="32"/>
  <c r="I17" i="32"/>
  <c r="D71" i="32"/>
  <c r="F71" i="32"/>
  <c r="I71" i="32"/>
  <c r="D71" i="33"/>
  <c r="F71" i="33"/>
  <c r="I71" i="33"/>
  <c r="F17" i="33"/>
  <c r="I17" i="33"/>
  <c r="F17" i="41"/>
  <c r="I17" i="41"/>
  <c r="D71" i="41"/>
  <c r="F71" i="41"/>
  <c r="I71" i="41"/>
  <c r="G71" i="43"/>
  <c r="I17" i="43"/>
  <c r="J17" i="43"/>
  <c r="D71" i="47"/>
  <c r="F71" i="47"/>
  <c r="I71" i="47"/>
  <c r="F17" i="47"/>
  <c r="I17" i="47"/>
  <c r="D71" i="57"/>
  <c r="F71" i="57"/>
  <c r="I71" i="57"/>
  <c r="F17" i="57"/>
  <c r="I17" i="57"/>
  <c r="F98" i="68"/>
  <c r="H10" i="68"/>
  <c r="K10" i="68"/>
  <c r="H177" i="68"/>
  <c r="J61" i="70"/>
  <c r="I61" i="70"/>
  <c r="I177" i="68"/>
  <c r="L163" i="68"/>
  <c r="K163" i="68"/>
  <c r="G72" i="29"/>
  <c r="F112" i="68"/>
  <c r="H98" i="68"/>
  <c r="K98" i="68"/>
  <c r="I71" i="43"/>
  <c r="J71" i="43"/>
  <c r="D113" i="70"/>
  <c r="F113" i="70"/>
  <c r="F74" i="70"/>
  <c r="J18" i="29"/>
  <c r="J74" i="70"/>
  <c r="I74" i="70"/>
  <c r="F178" i="68"/>
  <c r="H178" i="68"/>
  <c r="H112" i="68"/>
  <c r="K112" i="68"/>
  <c r="J72" i="29"/>
  <c r="I113" i="70"/>
  <c r="J113" i="70"/>
  <c r="K177" i="68"/>
  <c r="L177" i="68"/>
  <c r="I178" i="68"/>
  <c r="L178" i="68"/>
  <c r="K178" i="68"/>
  <c r="I109" i="60" l="1"/>
  <c r="H58" i="60"/>
  <c r="G28" i="18"/>
  <c r="F39" i="18"/>
  <c r="G39" i="18" s="1"/>
  <c r="G31" i="18"/>
  <c r="R28" i="64"/>
  <c r="G23" i="63"/>
  <c r="G20" i="63"/>
  <c r="F19" i="63"/>
  <c r="G19" i="63" s="1"/>
  <c r="K61" i="7"/>
  <c r="K33" i="7"/>
  <c r="J51" i="7"/>
  <c r="J59" i="7"/>
  <c r="J36" i="7"/>
  <c r="J31" i="7"/>
  <c r="J67" i="7"/>
  <c r="J28" i="7"/>
  <c r="J41" i="7"/>
  <c r="K59" i="7"/>
  <c r="J61" i="7"/>
  <c r="J65" i="7"/>
  <c r="J70" i="7"/>
  <c r="J69" i="7"/>
  <c r="K64" i="7"/>
  <c r="K60" i="7"/>
  <c r="K50" i="7"/>
  <c r="K44" i="7"/>
  <c r="K39" i="7"/>
  <c r="K35" i="7"/>
  <c r="K26" i="7"/>
  <c r="K21" i="7"/>
  <c r="K68" i="7"/>
  <c r="K63" i="7"/>
  <c r="K58" i="7"/>
  <c r="K53" i="7"/>
  <c r="K38" i="7"/>
  <c r="K34" i="7"/>
  <c r="K29" i="7"/>
  <c r="K25" i="7"/>
  <c r="J27" i="7"/>
  <c r="J22" i="7"/>
  <c r="J40" i="7"/>
  <c r="J38" i="7"/>
  <c r="K66" i="7"/>
  <c r="K57" i="7"/>
  <c r="K37" i="7"/>
  <c r="K28" i="7"/>
  <c r="K24" i="7"/>
  <c r="I19" i="29"/>
  <c r="I18" i="29" s="1"/>
  <c r="K18" i="29"/>
  <c r="I72" i="29"/>
  <c r="K72" i="29" s="1"/>
  <c r="K19" i="29"/>
  <c r="I23" i="7"/>
  <c r="K23" i="7" s="1"/>
  <c r="K48" i="7"/>
  <c r="I47" i="28"/>
  <c r="K30" i="7"/>
  <c r="K23" i="28"/>
  <c r="I19" i="28"/>
  <c r="K20" i="7"/>
  <c r="K48" i="28"/>
  <c r="K32" i="7"/>
  <c r="H19" i="28"/>
  <c r="K20" i="28"/>
  <c r="J51" i="28"/>
  <c r="G47" i="7"/>
  <c r="J47" i="7" s="1"/>
  <c r="J28" i="28"/>
  <c r="F19" i="28"/>
  <c r="F19" i="7" s="1"/>
  <c r="G23" i="28"/>
  <c r="G23" i="7" s="1"/>
  <c r="J23" i="7" s="1"/>
  <c r="F18" i="28"/>
  <c r="J48" i="28"/>
  <c r="E19" i="28"/>
  <c r="J23" i="28"/>
  <c r="E23" i="7"/>
  <c r="J24" i="28"/>
  <c r="G19" i="28"/>
  <c r="E18" i="28"/>
  <c r="E19" i="7"/>
  <c r="E20" i="7"/>
  <c r="G20" i="28"/>
  <c r="K55" i="7"/>
  <c r="K49" i="7"/>
  <c r="J29" i="7"/>
  <c r="J25" i="7"/>
  <c r="J39" i="7"/>
  <c r="J60" i="7"/>
  <c r="J55" i="7"/>
  <c r="J68" i="7"/>
  <c r="J44" i="7"/>
  <c r="J66" i="7"/>
  <c r="K62" i="7"/>
  <c r="K46" i="7"/>
  <c r="K70" i="7"/>
  <c r="K65" i="7"/>
  <c r="K56" i="7"/>
  <c r="K51" i="7"/>
  <c r="K45" i="7"/>
  <c r="K40" i="7"/>
  <c r="K36" i="7"/>
  <c r="K31" i="7"/>
  <c r="K27" i="7"/>
  <c r="K22" i="7"/>
  <c r="J35" i="7"/>
  <c r="J33" i="7"/>
  <c r="J49" i="7"/>
  <c r="J54" i="7"/>
  <c r="J26" i="7"/>
  <c r="K43" i="7"/>
  <c r="K54" i="7"/>
  <c r="J50" i="7"/>
  <c r="J62" i="7"/>
  <c r="K67" i="7"/>
  <c r="J71" i="7"/>
  <c r="J57" i="7"/>
  <c r="J52" i="7"/>
  <c r="J37" i="7"/>
  <c r="J32" i="7"/>
  <c r="J24" i="7"/>
  <c r="J30" i="7"/>
  <c r="J48" i="7"/>
  <c r="K69" i="7"/>
  <c r="J43" i="7"/>
  <c r="J46" i="7"/>
  <c r="J64" i="7"/>
  <c r="J58" i="60" l="1"/>
  <c r="K58" i="60"/>
  <c r="H57" i="60"/>
  <c r="I47" i="7"/>
  <c r="K47" i="7" s="1"/>
  <c r="K47" i="28"/>
  <c r="I19" i="7"/>
  <c r="I18" i="28"/>
  <c r="H18" i="28"/>
  <c r="K19" i="28"/>
  <c r="H19" i="7"/>
  <c r="F72" i="28"/>
  <c r="F72" i="7" s="1"/>
  <c r="F18" i="7"/>
  <c r="J19" i="28"/>
  <c r="G19" i="7"/>
  <c r="J20" i="28"/>
  <c r="G20" i="7"/>
  <c r="J20" i="7" s="1"/>
  <c r="G18" i="28"/>
  <c r="E18" i="7"/>
  <c r="E72" i="28"/>
  <c r="J57" i="60" l="1"/>
  <c r="H109" i="60"/>
  <c r="K57" i="60"/>
  <c r="K19" i="7"/>
  <c r="I72" i="28"/>
  <c r="I72" i="7" s="1"/>
  <c r="I18" i="7"/>
  <c r="J19" i="7"/>
  <c r="H18" i="7"/>
  <c r="K18" i="28"/>
  <c r="H72" i="28"/>
  <c r="G18" i="7"/>
  <c r="J18" i="28"/>
  <c r="G72" i="28"/>
  <c r="E72" i="7"/>
  <c r="J109" i="60" l="1"/>
  <c r="K109" i="60"/>
  <c r="K18" i="7"/>
  <c r="H72" i="7"/>
  <c r="K72" i="7" s="1"/>
  <c r="K72" i="28"/>
  <c r="J18" i="7"/>
  <c r="J72" i="28"/>
  <c r="G72" i="7"/>
  <c r="J72" i="7" l="1"/>
</calcChain>
</file>

<file path=xl/sharedStrings.xml><?xml version="1.0" encoding="utf-8"?>
<sst xmlns="http://schemas.openxmlformats.org/spreadsheetml/2006/main" count="6711" uniqueCount="1689">
  <si>
    <t>Ukupni rashodi i izdaci (2+30+42+50)</t>
  </si>
  <si>
    <t>Ukupni tekući rashodi (3+6+16+26)</t>
  </si>
  <si>
    <t>Plaće i naknade troškova zaposlenih (4+5)</t>
  </si>
  <si>
    <t>Izdaci za materijal, sitan inventar i usluge                 (7+…………...+15)</t>
  </si>
  <si>
    <t>Tekući transferi, grantovi i drugi tekući rashodi (17+……………+25)</t>
  </si>
  <si>
    <t>Izdaci za kamate   (27+…...+29)</t>
  </si>
  <si>
    <t>Ukupni kapitalni izdaci (31+38)</t>
  </si>
  <si>
    <t>Izdaci za nabavku stalnih sredstava (32+….+37)</t>
  </si>
  <si>
    <t>Kapitalni transferi i grantovi (39+…..+41)</t>
  </si>
  <si>
    <t>Izdaci za finansijsku imovinu  (43+…..+49)</t>
  </si>
  <si>
    <t>Izdaci za otplate dugova (51+…+53)</t>
  </si>
  <si>
    <t>UKUPNO (1+54)</t>
  </si>
  <si>
    <t>6 (4+5)</t>
  </si>
  <si>
    <t>Procenat  7/8               x 100</t>
  </si>
  <si>
    <t>Izmjene i dopune (rebalans, prestruktur., preraspodjela, rezerva, namjenska sredstva i dr.)</t>
  </si>
  <si>
    <t>Institucija:</t>
  </si>
  <si>
    <t>ID:</t>
  </si>
  <si>
    <t>Šifra djelatnosti:</t>
  </si>
  <si>
    <t>________</t>
  </si>
  <si>
    <t>Sjedište:</t>
  </si>
  <si>
    <t>Fond:</t>
  </si>
  <si>
    <t>___________</t>
  </si>
  <si>
    <t>_____________</t>
  </si>
  <si>
    <t>Pojedinačni obrazac:</t>
  </si>
  <si>
    <t>Konsolidovani obrazac:</t>
  </si>
  <si>
    <t xml:space="preserve">Sjedište: </t>
  </si>
  <si>
    <t>__________________</t>
  </si>
  <si>
    <t>______________</t>
  </si>
  <si>
    <t>Šifra djelat.:</t>
  </si>
  <si>
    <t>_____________________________</t>
  </si>
  <si>
    <t>Projektni kod:</t>
  </si>
  <si>
    <t>Organizacioni kod:</t>
  </si>
  <si>
    <t>Ugovorene i druge posebne usluge</t>
  </si>
  <si>
    <t>Kontribucije -članarine</t>
  </si>
  <si>
    <t>Izdaci za energiju i komunalne usluge</t>
  </si>
  <si>
    <t>Izdaci telefonskih i poštanskih usluga</t>
  </si>
  <si>
    <t>Tekući transferi drugim nivoima vlasti</t>
  </si>
  <si>
    <t>Izdaci za kupovinu dionica privatnih preduzeća  i učešće u  zajedničkim ulaganjima</t>
  </si>
  <si>
    <t>000000</t>
  </si>
  <si>
    <t>011000</t>
  </si>
  <si>
    <t>011900</t>
  </si>
  <si>
    <t>020000</t>
  </si>
  <si>
    <t>Unamljivanje imovine i opreme</t>
  </si>
  <si>
    <t>Tekući grantovi pojedincima</t>
  </si>
  <si>
    <t>Tekući grantovi neprofitnim organizacijama</t>
  </si>
  <si>
    <t>Kapitalni grantovi pojedincima i neprofitnim organizacijama</t>
  </si>
  <si>
    <t>029000</t>
  </si>
  <si>
    <t>Neotpisana vrijednost dugročnih plasmana  (15 minus 16)</t>
  </si>
  <si>
    <t>Neotpisana vrijednost vrijedonosnih papira (18 minus 19)</t>
  </si>
  <si>
    <t>031000</t>
  </si>
  <si>
    <t>031900</t>
  </si>
  <si>
    <t>090000</t>
  </si>
  <si>
    <t>Korigovani budžet</t>
  </si>
  <si>
    <t>Nabavka materijala i sitnog inventara</t>
  </si>
  <si>
    <t>Zbirni obrazac:</t>
  </si>
  <si>
    <t>BOSNA I HERCEGOVINA</t>
  </si>
  <si>
    <t>OBRAZAC BS</t>
  </si>
  <si>
    <t xml:space="preserve"> BILANS STANJA</t>
  </si>
  <si>
    <t>KM</t>
  </si>
  <si>
    <t>Broj Konta</t>
  </si>
  <si>
    <t>Pozicija</t>
  </si>
  <si>
    <t>U obračunskom periodu tekuće godine</t>
  </si>
  <si>
    <t>U istom obračunskom periodu prethodne godine</t>
  </si>
  <si>
    <t>I AKTIVA</t>
  </si>
  <si>
    <t>100000+          200000</t>
  </si>
  <si>
    <t xml:space="preserve">A. Gotovina, kratkoročna potraživanja, razgraničenja i zalihe (3+……10) </t>
  </si>
  <si>
    <t>Novčana sredstva i plemeniti metali</t>
  </si>
  <si>
    <t>Vrijednosni papiri</t>
  </si>
  <si>
    <t>Kratkoročna potraživanja</t>
  </si>
  <si>
    <t>Kratkoročni plasmani</t>
  </si>
  <si>
    <t>Finansijski i obračunski odnosi sa drugim povezanim jedinicama</t>
  </si>
  <si>
    <t>Zalihe materijala i robe</t>
  </si>
  <si>
    <t>Zalihe sitnog inventara</t>
  </si>
  <si>
    <t>Kratkoročna razgraničenja</t>
  </si>
  <si>
    <t>Stalna sredstva</t>
  </si>
  <si>
    <t>Ispravka vrijednosti stalnih sredstava</t>
  </si>
  <si>
    <t>011-0119</t>
  </si>
  <si>
    <t>Neotpisana vrijednost stalnih sredstava (12 minus 13)</t>
  </si>
  <si>
    <t>Dugoročni plasmani</t>
  </si>
  <si>
    <t>Ispravka vrijednosti dugoročnih plasmana</t>
  </si>
  <si>
    <t>020-029</t>
  </si>
  <si>
    <t>Ispravka vrijednosti vrijedonosnih papira</t>
  </si>
  <si>
    <t>031-0319</t>
  </si>
  <si>
    <t>09</t>
  </si>
  <si>
    <t xml:space="preserve">Dugoročna razgraničenja </t>
  </si>
  <si>
    <t xml:space="preserve">UKUPNA AKTIVA   (2 + 11) =41  </t>
  </si>
  <si>
    <t>II  PASIVA</t>
  </si>
  <si>
    <t>A.Kratkoročne obaveze i razgraničenja (25+.......+30)</t>
  </si>
  <si>
    <t>Kratkoročne tekuće obaveze</t>
  </si>
  <si>
    <t>Obaveze po osnovu vrijednosnih papira</t>
  </si>
  <si>
    <t>Kratkoročni krediti i zajmovi</t>
  </si>
  <si>
    <t>Obaveze prema djelatnicima</t>
  </si>
  <si>
    <t>B.Dugoročne  obaveze i razgraničenja (32+33+34)</t>
  </si>
  <si>
    <t>Dugoročni krediti i zajmovi</t>
  </si>
  <si>
    <t>Ostale dugoročne obaveze</t>
  </si>
  <si>
    <t>Dugoročna razgraničenja</t>
  </si>
  <si>
    <t>C.Izvori stalnih sredstava (36+37+38+39 minus 40)</t>
  </si>
  <si>
    <t>Izvori stalnih sredstava</t>
  </si>
  <si>
    <t>Ostali izvori sredstava</t>
  </si>
  <si>
    <t>Izvori sredstava rezervi</t>
  </si>
  <si>
    <t>Neraspoređeni višak prihoda nad rashodima</t>
  </si>
  <si>
    <t>Neraspoređeni višak rashoda nad prihodima</t>
  </si>
  <si>
    <t>UKUPNA PASIVA     (24+31+35) = 22</t>
  </si>
  <si>
    <t>Rukovodilac</t>
  </si>
  <si>
    <t>Ostvareni kumulativni iznos istog perioda prethodne godine</t>
  </si>
  <si>
    <t>Ostvareni kumulativni iznos u izvještajnom periodu</t>
  </si>
  <si>
    <t>Ekon. kod</t>
  </si>
  <si>
    <t>Opis</t>
  </si>
  <si>
    <t>Socijalna zaštita n. k.</t>
  </si>
  <si>
    <t>109</t>
  </si>
  <si>
    <t>IiR Socijalna zaštita</t>
  </si>
  <si>
    <t>108</t>
  </si>
  <si>
    <t>Socijalno isključenje n. k.</t>
  </si>
  <si>
    <t>107</t>
  </si>
  <si>
    <t>Stanovanje</t>
  </si>
  <si>
    <t>106</t>
  </si>
  <si>
    <t>Nezaposlenost</t>
  </si>
  <si>
    <t>105</t>
  </si>
  <si>
    <t>Porodica i djeca</t>
  </si>
  <si>
    <t>104</t>
  </si>
  <si>
    <t>Nasljednici</t>
  </si>
  <si>
    <t>103</t>
  </si>
  <si>
    <t>Starost</t>
  </si>
  <si>
    <t>102</t>
  </si>
  <si>
    <t>Bolest i hendikepiranost</t>
  </si>
  <si>
    <t>101</t>
  </si>
  <si>
    <t>Socijalna zaštita      (72+…..+80)</t>
  </si>
  <si>
    <t>10</t>
  </si>
  <si>
    <t>Obrazovanje n. k.</t>
  </si>
  <si>
    <t>098</t>
  </si>
  <si>
    <t>IiR Obrazovanje</t>
  </si>
  <si>
    <t>097</t>
  </si>
  <si>
    <t>Pomoćne usluge obrazovanju</t>
  </si>
  <si>
    <t>096</t>
  </si>
  <si>
    <t>Obrazovanje koje nije definisano nivoom</t>
  </si>
  <si>
    <t>095</t>
  </si>
  <si>
    <t>Visoko obrazovanje</t>
  </si>
  <si>
    <t>094</t>
  </si>
  <si>
    <t>Obrazovanje poslije srednje škole koje nije visoko obrazovanje</t>
  </si>
  <si>
    <t>093</t>
  </si>
  <si>
    <t>Srednje obrazovanje</t>
  </si>
  <si>
    <t>092</t>
  </si>
  <si>
    <t>Predškolsko i osnovno obrazovanje</t>
  </si>
  <si>
    <t>091</t>
  </si>
  <si>
    <t>Obrazovanje         (63+…..+70)</t>
  </si>
  <si>
    <t>Rekreacija, kultura i religija n. k.</t>
  </si>
  <si>
    <t>086</t>
  </si>
  <si>
    <t>IiR Rekreacija, kultura i religija</t>
  </si>
  <si>
    <t>085</t>
  </si>
  <si>
    <r>
      <t>Religijske i druge zajedničke usluge</t>
    </r>
    <r>
      <rPr>
        <sz val="11"/>
        <rFont val="Arial"/>
        <family val="2"/>
        <charset val="238"/>
      </rPr>
      <t xml:space="preserve"> </t>
    </r>
  </si>
  <si>
    <t>084</t>
  </si>
  <si>
    <r>
      <t>Usluge emitovanja i izdavaštva</t>
    </r>
    <r>
      <rPr>
        <sz val="11"/>
        <rFont val="Arial"/>
        <family val="2"/>
        <charset val="238"/>
      </rPr>
      <t xml:space="preserve"> </t>
    </r>
  </si>
  <si>
    <t>083</t>
  </si>
  <si>
    <t xml:space="preserve">Usluge kulture </t>
  </si>
  <si>
    <t>082</t>
  </si>
  <si>
    <t>Usluge sporta i rekreacije</t>
  </si>
  <si>
    <t>081</t>
  </si>
  <si>
    <t>Rekreacija, kultura i religija     (56+….+61)</t>
  </si>
  <si>
    <t>08</t>
  </si>
  <si>
    <t>Zdravstvo n. k.</t>
  </si>
  <si>
    <t>076</t>
  </si>
  <si>
    <t>IiR Zdravstvo</t>
  </si>
  <si>
    <t>075</t>
  </si>
  <si>
    <t>Usluge zdravstvene zaštite</t>
  </si>
  <si>
    <t>074</t>
  </si>
  <si>
    <t>Bolničke usluge</t>
  </si>
  <si>
    <t>073</t>
  </si>
  <si>
    <t>Vanbolničke usluge</t>
  </si>
  <si>
    <t>072</t>
  </si>
  <si>
    <t>Medicinski proizvodi, uređaji i oprema</t>
  </si>
  <si>
    <t>071</t>
  </si>
  <si>
    <t>Zdravstvo    (49+….+54)</t>
  </si>
  <si>
    <t>07</t>
  </si>
  <si>
    <t>Stambeni i zajednički poslovi n. k.</t>
  </si>
  <si>
    <t>066</t>
  </si>
  <si>
    <t>IiR Stambeni i zajednički poslovi</t>
  </si>
  <si>
    <t>065</t>
  </si>
  <si>
    <t>Ulična rasvjeta</t>
  </si>
  <si>
    <t>064</t>
  </si>
  <si>
    <t>Vodosnabdijevanje</t>
  </si>
  <si>
    <t>063</t>
  </si>
  <si>
    <t>Razvoj zajednice</t>
  </si>
  <si>
    <t>062</t>
  </si>
  <si>
    <t>Stambeni razvoj</t>
  </si>
  <si>
    <t>061</t>
  </si>
  <si>
    <t>Stambeni i zajednički poslovi    (42+….+47)</t>
  </si>
  <si>
    <t>06</t>
  </si>
  <si>
    <t>Zaštita životne sredine n. k.</t>
  </si>
  <si>
    <t>056</t>
  </si>
  <si>
    <r>
      <t>IiR Zaštita životne sredine</t>
    </r>
    <r>
      <rPr>
        <sz val="11"/>
        <rFont val="Arial"/>
        <family val="2"/>
        <charset val="238"/>
      </rPr>
      <t xml:space="preserve"> </t>
    </r>
  </si>
  <si>
    <t>055</t>
  </si>
  <si>
    <t>Zaštita raznovrsnosti flore i faune i zaštita krajolika</t>
  </si>
  <si>
    <t>054</t>
  </si>
  <si>
    <t>Smanjenje zagađenosti</t>
  </si>
  <si>
    <t>053</t>
  </si>
  <si>
    <t>Upravljanje otpadnim vodama</t>
  </si>
  <si>
    <t>052</t>
  </si>
  <si>
    <t xml:space="preserve">Upravljanje otpadom </t>
  </si>
  <si>
    <t>051</t>
  </si>
  <si>
    <t>Zaštita životne sredine      (35+…..+40)</t>
  </si>
  <si>
    <t>05</t>
  </si>
  <si>
    <t>Ekonomski poslovi n. k.</t>
  </si>
  <si>
    <t>049</t>
  </si>
  <si>
    <t>IiR Ekonomski poslovi</t>
  </si>
  <si>
    <t>048</t>
  </si>
  <si>
    <t>Ostale industrije</t>
  </si>
  <si>
    <t>047</t>
  </si>
  <si>
    <t>Komunikacije</t>
  </si>
  <si>
    <t>046</t>
  </si>
  <si>
    <t>Transport</t>
  </si>
  <si>
    <t>045</t>
  </si>
  <si>
    <t xml:space="preserve">Rudarstvo, proizvodnja i izgradnja </t>
  </si>
  <si>
    <t>044</t>
  </si>
  <si>
    <t>Gorivo i energija</t>
  </si>
  <si>
    <t>043</t>
  </si>
  <si>
    <t>Poljoprivreda, šumarstvo, lov i ribolov</t>
  </si>
  <si>
    <t>042</t>
  </si>
  <si>
    <t>Opći ekonomski, komercijalni i poslovi po pitanju rada</t>
  </si>
  <si>
    <t>041</t>
  </si>
  <si>
    <t>Ekonomski poslovi    (25+….+33)</t>
  </si>
  <si>
    <t>04</t>
  </si>
  <si>
    <t>Javni red i sigurnost n. k.</t>
  </si>
  <si>
    <t>036</t>
  </si>
  <si>
    <t>IiR  Javni red i sigurnost</t>
  </si>
  <si>
    <t>035</t>
  </si>
  <si>
    <t>Zatvori</t>
  </si>
  <si>
    <t>034</t>
  </si>
  <si>
    <t>Sudovi</t>
  </si>
  <si>
    <t>033</t>
  </si>
  <si>
    <t xml:space="preserve">Usluge protivpožarne zaštite </t>
  </si>
  <si>
    <t>032</t>
  </si>
  <si>
    <t>Policijske usluge</t>
  </si>
  <si>
    <t>031</t>
  </si>
  <si>
    <t>Javni red i sigurnost       (18+….+23)</t>
  </si>
  <si>
    <t>03</t>
  </si>
  <si>
    <t>Odbrana n. k.</t>
  </si>
  <si>
    <t>025</t>
  </si>
  <si>
    <t>IiR Odbrana</t>
  </si>
  <si>
    <t>024</t>
  </si>
  <si>
    <t>Inostrana  vojna pomoć</t>
  </si>
  <si>
    <t>023</t>
  </si>
  <si>
    <t>Civilna odbrana</t>
  </si>
  <si>
    <t>022</t>
  </si>
  <si>
    <t>Vojna odbrana</t>
  </si>
  <si>
    <t>021</t>
  </si>
  <si>
    <t>Odbrana      (12+….+16)</t>
  </si>
  <si>
    <t>02</t>
  </si>
  <si>
    <t>Transferi opšteg karaktera između različitih nivoa vlasti</t>
  </si>
  <si>
    <t>018</t>
  </si>
  <si>
    <t xml:space="preserve">Transakcije vezane za javni dug </t>
  </si>
  <si>
    <t>017</t>
  </si>
  <si>
    <t>Opće javne usluge n. k.</t>
  </si>
  <si>
    <t>016</t>
  </si>
  <si>
    <t>IiR Opće javne usluge</t>
  </si>
  <si>
    <t>015</t>
  </si>
  <si>
    <t>Osnovno istraživanje</t>
  </si>
  <si>
    <t>014</t>
  </si>
  <si>
    <t>Opće usluge</t>
  </si>
  <si>
    <t>013</t>
  </si>
  <si>
    <t>Strana ekonomska pomoć</t>
  </si>
  <si>
    <t>012</t>
  </si>
  <si>
    <t>Izvršni i zakonodavni organi, finansijski i fiskalni poslovi, spoljni poslovi</t>
  </si>
  <si>
    <t>011</t>
  </si>
  <si>
    <t>Opšte javne usluge       (3+…..+10)</t>
  </si>
  <si>
    <t>01</t>
  </si>
  <si>
    <t>Ukupni rashodi (zbir funkcija) (2+11+17+24+34+41+48+55+62+71)</t>
  </si>
  <si>
    <t>Funk. kod</t>
  </si>
  <si>
    <t>Tekuća rezerva</t>
  </si>
  <si>
    <t>Redni                                                                                                                                                                                                                broj</t>
  </si>
  <si>
    <t>Klasifikacija rashoda i izdataka budžeta po vladinim funkcijama (COFOG)</t>
  </si>
  <si>
    <t>Otplate domaćeg pozajmljivanja</t>
  </si>
  <si>
    <t>Vanjske otplate</t>
  </si>
  <si>
    <t>Otplate dugova primljenih kroz državu</t>
  </si>
  <si>
    <t>Pozajmljivanja u inostranstvo</t>
  </si>
  <si>
    <t>Ostala domaća pozajmljivanja</t>
  </si>
  <si>
    <t>Izdaci za kupovinu dionica javnih preduzeća</t>
  </si>
  <si>
    <t>Pozajmljivanje javnim preduzećima</t>
  </si>
  <si>
    <t>Pozajmljivanje pojedincima i neprofitnim organizacijama</t>
  </si>
  <si>
    <t>Pozajmljivanje drugim nivoima vlasti</t>
  </si>
  <si>
    <t>Kapitalni transferi u inostranstvo</t>
  </si>
  <si>
    <t>Kapitalni transferi drugim nivoima vlasti</t>
  </si>
  <si>
    <t>Rekonstrukcija i investiciono održavanje</t>
  </si>
  <si>
    <t>Nabavka stalnih sredstava u obliku prava</t>
  </si>
  <si>
    <t>Nabavka ostalih stalnih sredstava</t>
  </si>
  <si>
    <t>Nabavka opreme</t>
  </si>
  <si>
    <t>Nabavka građevina</t>
  </si>
  <si>
    <t>Nabavka zemljišta, šuma i višegodišnjih zasada</t>
  </si>
  <si>
    <t>Kamate na domaće pozajmljivanje</t>
  </si>
  <si>
    <t>Izdaci za inostrane kamate</t>
  </si>
  <si>
    <t>Kamate na pozajmnice primljene kroz Državu</t>
  </si>
  <si>
    <t>Drugi tekući rashodi</t>
  </si>
  <si>
    <t xml:space="preserve">Tekući transferi u  inostranstvo </t>
  </si>
  <si>
    <t>Subvencije finansijskim institucijama</t>
  </si>
  <si>
    <t>Subvencije privatnim preduzećima i poduzetnicima</t>
  </si>
  <si>
    <t>Subvencije javnim preduzećima</t>
  </si>
  <si>
    <t>Izdaci osiguranja, bankarskih usluga i usluga platnog prometa</t>
  </si>
  <si>
    <t>Izdaci za tekuće održavanje</t>
  </si>
  <si>
    <t>Izdaci za usluge prevoza i goriva</t>
  </si>
  <si>
    <t>Putni troškovi</t>
  </si>
  <si>
    <t xml:space="preserve">Naknade troškova zaposlenih </t>
  </si>
  <si>
    <t>Bruto plaće i naknade plaća</t>
  </si>
  <si>
    <t>Ostvareni kumulativni iznos ukupnih rashoda i izdataka</t>
  </si>
  <si>
    <t xml:space="preserve">                 Period izvještavanja: od  ________ do ___________</t>
  </si>
  <si>
    <t>Obrazac 2.</t>
  </si>
  <si>
    <t>Obrazac 5.</t>
  </si>
  <si>
    <t>Budžet</t>
  </si>
  <si>
    <t>Procenat 7/6             x 100</t>
  </si>
  <si>
    <t>Pregled rashoda i izdataka po ekonomskim kategorijama</t>
  </si>
  <si>
    <t>Procenat 4/5                      x 100</t>
  </si>
  <si>
    <t xml:space="preserve">Budžet - izmjene i dopune </t>
  </si>
  <si>
    <t>Red. br.</t>
  </si>
  <si>
    <t>Naziv projekta:</t>
  </si>
  <si>
    <t>_________________________________</t>
  </si>
  <si>
    <t>Obrazac 1.</t>
  </si>
  <si>
    <t>________________________________</t>
  </si>
  <si>
    <t>_________</t>
  </si>
  <si>
    <t>Pregled  prihoda, primitaka i finansiranja po ekonomskim kategorijama</t>
  </si>
  <si>
    <t>Redni         broj</t>
  </si>
  <si>
    <t>Izmjene i dopune (rebalans, namjenska sredstva i dr.)</t>
  </si>
  <si>
    <t xml:space="preserve">Korigovani budžet </t>
  </si>
  <si>
    <t>Procenat                                7/6                       x 100</t>
  </si>
  <si>
    <t>Procenat                                7/8                       x 101</t>
  </si>
  <si>
    <t>PRIHODI OD POREZA  (r. br. 2)</t>
  </si>
  <si>
    <t>Prihodi od indirektnih poreza  (r. br. 3)</t>
  </si>
  <si>
    <t>Prihodi od indirektnih poreza (4+5)</t>
  </si>
  <si>
    <t>Prihodi od indirektnih poreza za finansiranje institucija BiH</t>
  </si>
  <si>
    <t>Prihodi od indirektnih poreza za finansiranje relevantnog duga</t>
  </si>
  <si>
    <t>NEPORESNI PRIHODI (7+14+22)</t>
  </si>
  <si>
    <t>Prihodi od poduzetničkih aktivnosti i imovine i prihodi od pozitivnih kursnih razlika (8+12+13)</t>
  </si>
  <si>
    <t>Prihodi od nefinansijskih javnih preduzeća i finansijskih javnih institucija (9+10+11)</t>
  </si>
  <si>
    <t>Prihodi od finansijske i nematerijalne imovine</t>
  </si>
  <si>
    <t>Prihodi od iznajmljivanja imovine</t>
  </si>
  <si>
    <t xml:space="preserve">Ostali prihodi od nefinansijskih javnih preduzeća i  finansijskih javnih institucija </t>
  </si>
  <si>
    <t xml:space="preserve">Ostali prihodi od imovine  </t>
  </si>
  <si>
    <t xml:space="preserve">Prihodi od pozitivnih kursnih razlika </t>
  </si>
  <si>
    <t>Naknade i takse i prihodi od pružanja javnih usluga  (15+16+17+18+19+20+21)</t>
  </si>
  <si>
    <t>Administrativne takse</t>
  </si>
  <si>
    <t>Sudske takse</t>
  </si>
  <si>
    <t xml:space="preserve">Posebne naknade i takse </t>
  </si>
  <si>
    <t>Prihodi od pružanja javnih usluga - vlastiti prihodi</t>
  </si>
  <si>
    <t xml:space="preserve">Neplanirane uplate - ostali prihodi </t>
  </si>
  <si>
    <t>Takse na spise i radnje u postupku indirektnog oporezivanja</t>
  </si>
  <si>
    <t xml:space="preserve">Naknade i takse od ličnih, putnih isprava i registracije vozila u BiH </t>
  </si>
  <si>
    <t>Novčane kazne (neporeske prirode) (r. br. 23)</t>
  </si>
  <si>
    <t xml:space="preserve">Novčane kazne </t>
  </si>
  <si>
    <r>
      <t>TEKUĆI TRANSFERI</t>
    </r>
    <r>
      <rPr>
        <b/>
        <sz val="9"/>
        <color indexed="8"/>
        <rFont val="Arial"/>
        <family val="2"/>
      </rPr>
      <t xml:space="preserve"> </t>
    </r>
    <r>
      <rPr>
        <b/>
        <sz val="9"/>
        <rFont val="Arial"/>
        <family val="2"/>
      </rPr>
      <t>I DONACIJE (25+27+37)</t>
    </r>
  </si>
  <si>
    <t>Primljeni tekući transferi od inostranih vlada i međunarodnih organizacija - donacije iz inostranstva (r. br. 26)</t>
  </si>
  <si>
    <t>Primljeni transferi - donacije iz inostranstva</t>
  </si>
  <si>
    <t>Primljeni tekući transferi od ostalih nivoa vlasti (r. br. 28)</t>
  </si>
  <si>
    <t>Primljeni tekući transferi od ostalih nivoa vlasti i fondova (r. br. 29)</t>
  </si>
  <si>
    <t>Primljeni tekući transferi od ostalih nivoa vlasti (30+………+36)</t>
  </si>
  <si>
    <t>Primljeni tekući transferi od Države</t>
  </si>
  <si>
    <t>Primljeni tekući transferi od Federacije</t>
  </si>
  <si>
    <t>Primljeni tekući transferi od Republike Srpske</t>
  </si>
  <si>
    <t>Primljeni tekući transferi od kantona</t>
  </si>
  <si>
    <t>Primljeni  tekući transferi od gradova</t>
  </si>
  <si>
    <t>Primljeni tekući  transferi od općina</t>
  </si>
  <si>
    <t>Primljeni tekući  transferi od Brčko Distrikta</t>
  </si>
  <si>
    <t>Domaće donacije (r. br. 38)</t>
  </si>
  <si>
    <t>Domaće donacije</t>
  </si>
  <si>
    <t>KAPITALNI PRIMICI (40+45+64+77)</t>
  </si>
  <si>
    <t>Kapitalni primici od prodaje stalnih sredstava (41+44)</t>
  </si>
  <si>
    <t>Primici od prodaje stalnih sredstava (42+43)</t>
  </si>
  <si>
    <t xml:space="preserve">Primici od prodaje stalnih sredstava  </t>
  </si>
  <si>
    <t xml:space="preserve">Primici od privatizacije i sukcesije </t>
  </si>
  <si>
    <t xml:space="preserve">Ostali kapitalni primici </t>
  </si>
  <si>
    <t>Primici od finansijske imovine (46+54+57+58+59+62+63)</t>
  </si>
  <si>
    <t>Primljene otplate od pozajmljivanjima drugim nivoima vlasti (r. br. 47)</t>
  </si>
  <si>
    <t>Primljene otplate od pozajmljivanjima drugim nivoima vlasti  (48+………+53)</t>
  </si>
  <si>
    <t>Otplate od pozajmljivanje Federaciji</t>
  </si>
  <si>
    <t>Otplate od pozajmljivanje Republici Srpskoj</t>
  </si>
  <si>
    <t>Otplate od pozajmljivanja kantonima</t>
  </si>
  <si>
    <t>Otplate od pozajmljivanja gradovima</t>
  </si>
  <si>
    <t>Otplate od pozajmljivanja općinama</t>
  </si>
  <si>
    <t>Otplate od pozajmljivanja Brčko Distriktu</t>
  </si>
  <si>
    <t>Primljene otplate od pozajmljivanja pojedincima i neprofitnim organizacijama  (55+56)</t>
  </si>
  <si>
    <t xml:space="preserve">Otplate od pozajmljivanja pojedincima </t>
  </si>
  <si>
    <t xml:space="preserve">Otplate od pozajmljivanja neprofitnim organizacijama </t>
  </si>
  <si>
    <t xml:space="preserve">Primljene otplate od pozajmljivanja javnim preduzećima </t>
  </si>
  <si>
    <t xml:space="preserve">Primitak sredstava po osnovu učešće u dionicama javnih preduzeća </t>
  </si>
  <si>
    <t>Primitak sredstava po osnovu  učešća u dionicama privatnih preduzeća i u zajedničkim ulaganjima  (60+61)</t>
  </si>
  <si>
    <t>Primitak sredstava po osnovu učešća u dionicama privatnih preduzeća</t>
  </si>
  <si>
    <t xml:space="preserve">Primitak sredstava po osnovu učešća u zajedničkim ulaganjima </t>
  </si>
  <si>
    <t xml:space="preserve">Primljene otplate od ostalih vidova domaćeg pozajmljivanja </t>
  </si>
  <si>
    <t xml:space="preserve">Primljene otplate od pozajmljivanja u instranstvo </t>
  </si>
  <si>
    <t>Primici od dugoročnog zaduživanja (65+66+67)</t>
  </si>
  <si>
    <t xml:space="preserve">Zajmovi primljeni kroz Državu </t>
  </si>
  <si>
    <t xml:space="preserve">Primici od inostranog zaduživanja </t>
  </si>
  <si>
    <t>Primici od domaćeg zaduživanja (68+69+76)</t>
  </si>
  <si>
    <t>Primici od prodaje domaćih obveznica i trezorskih zapisa</t>
  </si>
  <si>
    <t>Primici zaduživanja od budžeta drugih nivoa vlasti  (70+……..+75)</t>
  </si>
  <si>
    <t>Federacija</t>
  </si>
  <si>
    <t>Republika Srpska</t>
  </si>
  <si>
    <t>Kantoni</t>
  </si>
  <si>
    <t>Gradovi</t>
  </si>
  <si>
    <t>Općine</t>
  </si>
  <si>
    <t>Brčko Distrikta</t>
  </si>
  <si>
    <t xml:space="preserve">Primici od direktnog zaduživanja  </t>
  </si>
  <si>
    <t>Primici od kratkoročnog zaduživanja (78+79+80)</t>
  </si>
  <si>
    <t>Primici od domaćeg zaduživanja  (81+82+89)</t>
  </si>
  <si>
    <t>Primici od prodaje trezorskih zapisa</t>
  </si>
  <si>
    <t>Primici zaduživanja od budžeta drugih nivoa vlasti  (83+…….+88)</t>
  </si>
  <si>
    <t xml:space="preserve">Primici od direktnog zaduživanja </t>
  </si>
  <si>
    <t>UKUPNI PRIHODI, PRIMICI I FINANSIRANJE (1+6+24+39)</t>
  </si>
  <si>
    <t>__________________________</t>
  </si>
  <si>
    <t>Obrazac 3.</t>
  </si>
  <si>
    <t>Institucije Bosne i Hercegovine</t>
  </si>
  <si>
    <t>Pregled izvršenja budžeta po budžetskim korisnicima</t>
  </si>
  <si>
    <t xml:space="preserve">                 Period izvještavanja: od  __________ do __________</t>
  </si>
  <si>
    <t>Red.                                                                                                                                                                                                                   br.</t>
  </si>
  <si>
    <t xml:space="preserve">Naziv institucije Bosne i Hercegovine 
(budžetskog korisnika)
</t>
  </si>
  <si>
    <t>Organ. kod</t>
  </si>
  <si>
    <t>UKUPNO</t>
  </si>
  <si>
    <t>Obrazac 4.</t>
  </si>
  <si>
    <t>__________</t>
  </si>
  <si>
    <t>POSEBNI PODACI</t>
  </si>
  <si>
    <t>o plaćama i broju zaposlenih</t>
  </si>
  <si>
    <t>Redni broj</t>
  </si>
  <si>
    <t>1.</t>
  </si>
  <si>
    <t>UKUPNO  (2 + 5 + 9)</t>
  </si>
  <si>
    <t>2.</t>
  </si>
  <si>
    <t>Bruto plaće i naknade plaća (3+4)</t>
  </si>
  <si>
    <t>3.</t>
  </si>
  <si>
    <t>Neto plaće i naknade plaća (bez poreza na dohodak)</t>
  </si>
  <si>
    <t>4.</t>
  </si>
  <si>
    <t>Porez na dohodak</t>
  </si>
  <si>
    <t>5.</t>
  </si>
  <si>
    <t>Doprinosi  (6+7+8)</t>
  </si>
  <si>
    <t>6.</t>
  </si>
  <si>
    <t>Za penzijsko i invalidsko osiguranje</t>
  </si>
  <si>
    <t>7.</t>
  </si>
  <si>
    <t>Za zdravstveno osiguranje</t>
  </si>
  <si>
    <t>8.</t>
  </si>
  <si>
    <t>Za zapošljavanje</t>
  </si>
  <si>
    <t>9.</t>
  </si>
  <si>
    <t>Ostali doprinosi</t>
  </si>
  <si>
    <t>10.</t>
  </si>
  <si>
    <t>Prosječan broj zaposlenih na osnovu radnih sati (cijeli broj)</t>
  </si>
  <si>
    <t>___________________</t>
  </si>
  <si>
    <t>Obrazac 4/1.</t>
  </si>
  <si>
    <t xml:space="preserve">Pregled dinamike zapošljavanja </t>
  </si>
  <si>
    <t>Redni           broj</t>
  </si>
  <si>
    <t>Klasifikacija radnog mjesta (po pravilniku o unutrašnjoj organizaciji)</t>
  </si>
  <si>
    <t xml:space="preserve">Broj zaposlenih 31.12.
prethodne godine
</t>
  </si>
  <si>
    <t>Projekcija broja zaposlenih 31.12. tekuće godine</t>
  </si>
  <si>
    <t>Dinamika zapošljavanja po mjesecima</t>
  </si>
  <si>
    <t>Ukupan broj zaposlenih na kraju izvještajnog perioda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</si>
  <si>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</si>
  <si>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</si>
  <si>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</si>
  <si>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</si>
  <si>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</si>
  <si>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</si>
  <si>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</si>
  <si>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</si>
  <si>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</si>
  <si>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</si>
  <si>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</si>
  <si>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</si>
  <si>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1</t>
  </si>
  <si>
    <t>Obrazac 6</t>
  </si>
  <si>
    <t>_________________</t>
  </si>
  <si>
    <t xml:space="preserve">Pregled stalnih sredstava u obliku stvari i prava </t>
  </si>
  <si>
    <t>sa stanjem na dan  31. 12. 20____. godine</t>
  </si>
  <si>
    <t>1. DIO-OSNOVICA ZA AMORTIZACIJU</t>
  </si>
  <si>
    <t>Ekonomski kod</t>
  </si>
  <si>
    <t>Opis stalnog sredstva</t>
  </si>
  <si>
    <t>Saldo 01.01.</t>
  </si>
  <si>
    <t>Nabavka-donacija</t>
  </si>
  <si>
    <t>Rashodovanje, prodaja i dr.</t>
  </si>
  <si>
    <t xml:space="preserve">Ostala prilagođavanja </t>
  </si>
  <si>
    <t>Revalorizacija</t>
  </si>
  <si>
    <t>Saldo 31.12.</t>
  </si>
  <si>
    <t>2. DIO -OTPIS-ISPRAVKA VRIJEDNOSTI</t>
  </si>
  <si>
    <t>Opis konta ispravke vrijednosti stalnog sredstva</t>
  </si>
  <si>
    <t>Otpis (Ispravka) za tekuću godinu</t>
  </si>
  <si>
    <t>________________</t>
  </si>
  <si>
    <t>Obrazac 6/1.</t>
  </si>
  <si>
    <t>Pregled kapitalnih ulaganja po vrstama i projektima</t>
  </si>
  <si>
    <t>Naziv kapitalnog izdatka</t>
  </si>
  <si>
    <t>Odobreno u budžetu</t>
  </si>
  <si>
    <t>Nabavljeno u izvještajnom periodu</t>
  </si>
  <si>
    <t>Napomena</t>
  </si>
  <si>
    <t>Količina</t>
  </si>
  <si>
    <t>Vrijednost</t>
  </si>
  <si>
    <t>Obrazac 7.</t>
  </si>
  <si>
    <t xml:space="preserve">         </t>
  </si>
  <si>
    <t>Pregled doznaka iz tekuće rezerve budžeta</t>
  </si>
  <si>
    <t>Datum donošenja odluke</t>
  </si>
  <si>
    <t>Broj odluke</t>
  </si>
  <si>
    <t>Institucija kojoj se odobrava doznaka iz tekuće rezerve budžeta</t>
  </si>
  <si>
    <t>Opis i svrha doznake</t>
  </si>
  <si>
    <t xml:space="preserve">Iznos na koji glasi odluka </t>
  </si>
  <si>
    <t xml:space="preserve">Iznos realizacije sredstava po odluci </t>
  </si>
  <si>
    <t>Ukupno</t>
  </si>
  <si>
    <t xml:space="preserve">Postotak od iznosa u budžetu </t>
  </si>
  <si>
    <t>Obrazac 8.</t>
  </si>
  <si>
    <t>Pregled prihoda, primitaka, rashoda i izdataka po ekonomskim kategorijama</t>
  </si>
  <si>
    <t>Period izvještavanja: od _________ do __________</t>
  </si>
  <si>
    <t>(1. dio)</t>
  </si>
  <si>
    <t>Red.br.</t>
  </si>
  <si>
    <t>GFS kod</t>
  </si>
  <si>
    <t>Ekon.        kod</t>
  </si>
  <si>
    <t>O  P  I  S</t>
  </si>
  <si>
    <t>Izmjene i dopune (rebalans, prestrukturisanje, preraspodjela, rezerva, namjenska sredstva i dr.)</t>
  </si>
  <si>
    <t>Ostvareni kumulativni iznos istog perioda prethodne god.</t>
  </si>
  <si>
    <t>Procenat  8/7
 x 101</t>
  </si>
  <si>
    <t>Procenat  8/9
 x 100</t>
  </si>
  <si>
    <t>7 (5+6)</t>
  </si>
  <si>
    <t>A.</t>
  </si>
  <si>
    <t xml:space="preserve">A. </t>
  </si>
  <si>
    <t>CURRENT REVENUE AND EXPENDITURES</t>
  </si>
  <si>
    <t xml:space="preserve">PRIHODI I RASHODI  </t>
  </si>
  <si>
    <t>TOTAL REVENUE</t>
  </si>
  <si>
    <t>UKUPNI   P R I H O D I   (2+4+21)</t>
  </si>
  <si>
    <t>Taxes</t>
  </si>
  <si>
    <t>PRIHODI OD POREZA  (r. br. 3)</t>
  </si>
  <si>
    <t xml:space="preserve">Indirect Taxes </t>
  </si>
  <si>
    <t>Prihodi od indirektnih poreza</t>
  </si>
  <si>
    <t>OTHER REVENUE</t>
  </si>
  <si>
    <t>NEPOREZNI PRIHODI  (5+13+20)</t>
  </si>
  <si>
    <t>Prihodi od poduzetničkih aktivnosti i imovine i prihodi od pozitivnih kursnih razlika (6+11+12)</t>
  </si>
  <si>
    <t>Revenue from nonfin public enterprises and fin. Institutions</t>
  </si>
  <si>
    <t>Prihodi od nefin.javnih preduzeća i fin. institucija</t>
  </si>
  <si>
    <t xml:space="preserve">      Prihodi od finansijske i nematerijalne imovine*</t>
  </si>
  <si>
    <t>Dividends</t>
  </si>
  <si>
    <r>
      <t xml:space="preserve">     Dividende</t>
    </r>
    <r>
      <rPr>
        <i/>
        <sz val="12"/>
        <rFont val="Arial"/>
        <family val="2"/>
      </rPr>
      <t>*</t>
    </r>
  </si>
  <si>
    <t>Sales of goods and services</t>
  </si>
  <si>
    <t xml:space="preserve">    Prihodi od iznajmljivanja*</t>
  </si>
  <si>
    <t>Other revenue from nonfin public enterprises and fin. Institutions</t>
  </si>
  <si>
    <t xml:space="preserve">      Ostali prihodi od nefinansijskih javnih preduzeća i finansijskih javnih institucija*</t>
  </si>
  <si>
    <t>Other property income</t>
  </si>
  <si>
    <t xml:space="preserve">Ostali prihodi od imovine </t>
  </si>
  <si>
    <t xml:space="preserve"> Prihodi od pozitivnih kursnih razlika</t>
  </si>
  <si>
    <t>Naknade i takse i prihodi od pružanja javnih usluga (14+15+16+18+19)</t>
  </si>
  <si>
    <t>Miscellaneous and unidentified revenue (Various fees)</t>
  </si>
  <si>
    <t>Posebne naknade i takse</t>
  </si>
  <si>
    <t>Naknade za tendersku dokumentaciju*</t>
  </si>
  <si>
    <t>Unplanned revenue</t>
  </si>
  <si>
    <t>Fines, penalties and forfeits</t>
  </si>
  <si>
    <t>Novčane kazne</t>
  </si>
  <si>
    <t>GRANTS</t>
  </si>
  <si>
    <t>PRIMLJENI TRANSFERI I DONACIJE    (22+24+33)</t>
  </si>
  <si>
    <t xml:space="preserve">Grants from foreign governments </t>
  </si>
  <si>
    <t xml:space="preserve">Primljeni tekući transferi od inostranih vlada i međunarodnih organizacija - donacije iz inostranstva (r. br. 23) </t>
  </si>
  <si>
    <t>Current</t>
  </si>
  <si>
    <t>Transfers from other general government units</t>
  </si>
  <si>
    <t>Primljeni transferi od ostalih nivoa vlasti i fondova (r.br. 25)</t>
  </si>
  <si>
    <t xml:space="preserve">Primljeni tekući transferi od ostalnih nivoa vlasti </t>
  </si>
  <si>
    <t>State institutions</t>
  </si>
  <si>
    <t xml:space="preserve">     Država*</t>
  </si>
  <si>
    <t>Central government</t>
  </si>
  <si>
    <t xml:space="preserve">     Federacija*</t>
  </si>
  <si>
    <t xml:space="preserve">     Republika Srpska*</t>
  </si>
  <si>
    <t>Cantons</t>
  </si>
  <si>
    <t xml:space="preserve">    Kantoni*</t>
  </si>
  <si>
    <t>Municipalities and towns</t>
  </si>
  <si>
    <t xml:space="preserve">    Gradovi*</t>
  </si>
  <si>
    <t xml:space="preserve">    Općine*</t>
  </si>
  <si>
    <t xml:space="preserve">    Brčko Distrikt*</t>
  </si>
  <si>
    <t>Voluntary transfers other than grants</t>
  </si>
  <si>
    <t xml:space="preserve">Donacije </t>
  </si>
  <si>
    <t>Domestic</t>
  </si>
  <si>
    <t xml:space="preserve">    Domaće donacije*</t>
  </si>
  <si>
    <t>R A S H O D I   (36+47+49+83+88)</t>
  </si>
  <si>
    <t>Plaće i naknade troškova zaposlenih  (r. br. 37)</t>
  </si>
  <si>
    <t>Compensation of employees</t>
  </si>
  <si>
    <t>Plaće i  naknade troškova zaposlenih (38+40)</t>
  </si>
  <si>
    <t xml:space="preserve">Wages and salaries </t>
  </si>
  <si>
    <t>611123-611127</t>
  </si>
  <si>
    <t xml:space="preserve">     Doprinosi*</t>
  </si>
  <si>
    <t>Allowances</t>
  </si>
  <si>
    <t>Naknade troškova zaposlenih</t>
  </si>
  <si>
    <r>
      <t xml:space="preserve">   Otpremnine zbog odlaska u penziju</t>
    </r>
    <r>
      <rPr>
        <i/>
        <sz val="12"/>
        <rFont val="Arial"/>
        <family val="2"/>
        <charset val="238"/>
      </rPr>
      <t>*</t>
    </r>
  </si>
  <si>
    <r>
      <t xml:space="preserve">    Jubilarne nagrade za stabilnost u radu, darovi djeci i sl.</t>
    </r>
    <r>
      <rPr>
        <i/>
        <sz val="12"/>
        <rFont val="Arial"/>
        <family val="2"/>
        <charset val="238"/>
      </rPr>
      <t>*</t>
    </r>
  </si>
  <si>
    <r>
      <t xml:space="preserve">    Pomoć u slučaju smrti </t>
    </r>
    <r>
      <rPr>
        <i/>
        <sz val="12"/>
        <rFont val="Arial"/>
        <family val="2"/>
        <charset val="238"/>
      </rPr>
      <t>*</t>
    </r>
    <r>
      <rPr>
        <i/>
        <sz val="9"/>
        <rFont val="Arial"/>
        <family val="2"/>
        <charset val="238"/>
      </rPr>
      <t xml:space="preserve"> </t>
    </r>
  </si>
  <si>
    <r>
      <t xml:space="preserve">   Pomoć u slučaju teže invalidnosti</t>
    </r>
    <r>
      <rPr>
        <i/>
        <sz val="12"/>
        <rFont val="Arial"/>
        <family val="2"/>
        <charset val="238"/>
      </rPr>
      <t>*</t>
    </r>
  </si>
  <si>
    <r>
      <t xml:space="preserve">   Pomoć u slučaju ostalih bolesti</t>
    </r>
    <r>
      <rPr>
        <i/>
        <sz val="12"/>
        <rFont val="Arial"/>
        <family val="2"/>
        <charset val="238"/>
      </rPr>
      <t>*</t>
    </r>
  </si>
  <si>
    <t>611273-611277</t>
  </si>
  <si>
    <t>Employers' Social contributions</t>
  </si>
  <si>
    <t>Doprinosi*</t>
  </si>
  <si>
    <t>Use of goods and services</t>
  </si>
  <si>
    <t>Izdaci za materijal, sitan inventar i usluge</t>
  </si>
  <si>
    <t>613961; 613962</t>
  </si>
  <si>
    <t>Cost of lawsuits - interest paid on court awards, lawyer and court fees</t>
  </si>
  <si>
    <t xml:space="preserve">       Zatezne kamate i troškovi spora*</t>
  </si>
  <si>
    <t>Transfers and subsidies</t>
  </si>
  <si>
    <t>Tekući i kapitalni transferi i grantovi (50+71)</t>
  </si>
  <si>
    <t>Current transfers and other current expenditures</t>
  </si>
  <si>
    <t>Tekući  transferi, grantovi i drugi tekući rashodi (51+59+64+65+66+67+68+69+70)</t>
  </si>
  <si>
    <t>Transfers to other general government units</t>
  </si>
  <si>
    <t xml:space="preserve">Tekući transferi drugim nivoima  vlasti </t>
  </si>
  <si>
    <t xml:space="preserve">    Država*</t>
  </si>
  <si>
    <t xml:space="preserve">    Federacija*</t>
  </si>
  <si>
    <t xml:space="preserve">    Republika Srpska*</t>
  </si>
  <si>
    <t>Municipalities</t>
  </si>
  <si>
    <t>Brčko Distrikt*</t>
  </si>
  <si>
    <t>Current transfers to individuals</t>
  </si>
  <si>
    <t xml:space="preserve">Tekući grantovi pojedincima </t>
  </si>
  <si>
    <t>Pensions</t>
  </si>
  <si>
    <t xml:space="preserve">   Tekući transferi pojedincima po osnovu penzijskog osiguranja*</t>
  </si>
  <si>
    <t>Transfers to unemployed</t>
  </si>
  <si>
    <t xml:space="preserve">   Transferi pojedincima po osnovu materijalno-socijalne sigurnosti nezaposlenih lica*</t>
  </si>
  <si>
    <t xml:space="preserve">614233
</t>
  </si>
  <si>
    <t>Other current transfers to individuals</t>
  </si>
  <si>
    <r>
      <t xml:space="preserve">    Izdaci za raseljena lica</t>
    </r>
    <r>
      <rPr>
        <i/>
        <sz val="12"/>
        <rFont val="Arial"/>
        <family val="2"/>
      </rPr>
      <t>*</t>
    </r>
  </si>
  <si>
    <r>
      <t xml:space="preserve">   Isplata stipendija</t>
    </r>
    <r>
      <rPr>
        <i/>
        <sz val="12"/>
        <rFont val="Arial"/>
        <family val="2"/>
      </rPr>
      <t>*</t>
    </r>
  </si>
  <si>
    <t>Transfer to nonprofit organizations</t>
  </si>
  <si>
    <t xml:space="preserve">Tekući grantovi neprofitnim organizacijama                                  </t>
  </si>
  <si>
    <t>Subsidies to public enterprises</t>
  </si>
  <si>
    <t>Subsidies to private enterprises</t>
  </si>
  <si>
    <t>Subsidies to financial institutions</t>
  </si>
  <si>
    <t xml:space="preserve">Subvencije finansijskim institucijama </t>
  </si>
  <si>
    <t>Current transfers abroad</t>
  </si>
  <si>
    <t xml:space="preserve">Other current transfers </t>
  </si>
  <si>
    <t>Drugi  tekući rashodi</t>
  </si>
  <si>
    <t>Kontribucije - članarine</t>
  </si>
  <si>
    <t xml:space="preserve">Capital transfers </t>
  </si>
  <si>
    <t>Kapitalni transferi i grantovi (72+81+82)</t>
  </si>
  <si>
    <t>to other levels of government</t>
  </si>
  <si>
    <t>Kapitalni transferi drugim nivoima vlasti   (r. br. 73)</t>
  </si>
  <si>
    <t xml:space="preserve">State </t>
  </si>
  <si>
    <t xml:space="preserve">   Kapitalni transferi Državi*</t>
  </si>
  <si>
    <t>Federation</t>
  </si>
  <si>
    <t xml:space="preserve">   Kapitalni transferi Federaciji*</t>
  </si>
  <si>
    <t xml:space="preserve">   Kapitalni transferi Republici Srpskoj*</t>
  </si>
  <si>
    <t xml:space="preserve">   Kapitalni transferi kantonima*</t>
  </si>
  <si>
    <t xml:space="preserve">    Kapitalni transferi gradovima*</t>
  </si>
  <si>
    <t xml:space="preserve">   Kapitalni transferi  općinama*</t>
  </si>
  <si>
    <t xml:space="preserve">   Kapitalni transferi  Brčko Distriktu*</t>
  </si>
  <si>
    <t>Capital transfers to individuals</t>
  </si>
  <si>
    <t>Capital transfers to NGOs</t>
  </si>
  <si>
    <t>Interest</t>
  </si>
  <si>
    <t>Izdaci za kamate (84+...........+87)</t>
  </si>
  <si>
    <t>Interest payments on loans taken through State</t>
  </si>
  <si>
    <t>Kamate na pozajmice primljene kroz državu</t>
  </si>
  <si>
    <t>Interest payments to nonresidents</t>
  </si>
  <si>
    <t>Interest payments to residents other than general government</t>
  </si>
  <si>
    <t>Ostale naknade vezane za pozajmljivanje</t>
  </si>
  <si>
    <t>Budget Reserve</t>
  </si>
  <si>
    <t>Tekuća budžetska rezerva</t>
  </si>
  <si>
    <t>TEKUĆI SUFICIT (TEKUĆI DEFICIT)  (1 minus 35)</t>
  </si>
  <si>
    <t xml:space="preserve">B. </t>
  </si>
  <si>
    <t>TRANSAKCIJE U STALNIM SREDSTVIMA</t>
  </si>
  <si>
    <t>Disposal of nonfinancial assets</t>
  </si>
  <si>
    <t>PRIMICI OD PRODAJE STALNIH SREDSTAVA  (92+..........+94)</t>
  </si>
  <si>
    <t>Primici od prodaje stalnih sredstava</t>
  </si>
  <si>
    <t>Succession funds</t>
  </si>
  <si>
    <t>Sredstva od sukcesije</t>
  </si>
  <si>
    <t>Other fixed assets</t>
  </si>
  <si>
    <t>Acquisition of nonfinancial assets</t>
  </si>
  <si>
    <t>IZDACI ZA NABAVKU STALNIH SREDSTAVA      (96+…..+101)</t>
  </si>
  <si>
    <t>Rekonstrukcija i investicijsko održavanje</t>
  </si>
  <si>
    <t>Net acquisition of nonfinancial assets</t>
  </si>
  <si>
    <t>NETO NABAVKA STALNIH SREDSTAVA                                                 (95 minus 91)</t>
  </si>
  <si>
    <t>Net lending/borrowing (= revenue minus expenditure)</t>
  </si>
  <si>
    <t>NETO POZAJMLJIVANJE (NETO ZADUŽIVANJE )= UKUPAN DEFICIT/SUFICIT (89 minus 102)</t>
  </si>
  <si>
    <t>C.</t>
  </si>
  <si>
    <t>TRANSACTIONS IN FINANCIAL ASSETS</t>
  </si>
  <si>
    <t>TRANSAKCIJE U FINANSIJSKOJ IMOVINI</t>
  </si>
  <si>
    <t>PRIMICI OD FINANSIJSKE IMOVINE (106+107+108+109+110+111+114)</t>
  </si>
  <si>
    <t>Primljene otplate od pozajmljivanja drugim nivoima vlasti</t>
  </si>
  <si>
    <t>Primljene otplate od pozajmljivanja pojedincima i neprofitnim organizacijama</t>
  </si>
  <si>
    <t>Primljene otplate od pozajmljivanja javnim preduzećima</t>
  </si>
  <si>
    <t>Primitak sredstava po osnovu učešća u dionicama javnih preduzeća</t>
  </si>
  <si>
    <t>Primitak sredstava po osnovu učešća u dionicama privatnih preduzeća i zajedničkim ulaganjima</t>
  </si>
  <si>
    <t xml:space="preserve">  Otplate od pozajmljivanja finansijskim institucijama*</t>
  </si>
  <si>
    <t xml:space="preserve">  Otplate od ostalih domaćih pozajmljivanja*</t>
  </si>
  <si>
    <t xml:space="preserve">Primljene otplate od pozajmljivanja u inostranstvo </t>
  </si>
  <si>
    <t>IZDACI ZA FINANSIJSKU IMOVINU (116+117+118+119+120+121+124)</t>
  </si>
  <si>
    <t>Pozajmljivanje pojedincima i neprofitnim organizacijama i privatnim preduzećima</t>
  </si>
  <si>
    <t xml:space="preserve">Izdaci za kupovinu dionica privatnih preduzeća i učešće u zajedničkim ulaganjima </t>
  </si>
  <si>
    <t xml:space="preserve">   Pozajmljivanje finansijskim institucijama*</t>
  </si>
  <si>
    <t xml:space="preserve">   Ostala domaća pozajmljivanja*</t>
  </si>
  <si>
    <t xml:space="preserve">Pozajmljivanje u inostranstvo </t>
  </si>
  <si>
    <t>Net acquisition of financial assets</t>
  </si>
  <si>
    <t>NETO POVEĆANJE (SMANJENJE) FINANSIJSKE IMOVINE                      (105 minus 115)</t>
  </si>
  <si>
    <t xml:space="preserve">D. </t>
  </si>
  <si>
    <t>TRANSAKCIJE U FINANSIJSKIM OBAVEZAMA</t>
  </si>
  <si>
    <t>PRIMICI OD ZADUŽIVANJA (128+141)</t>
  </si>
  <si>
    <t>Primici od dugoročnog zaduživanja (129+130+131)</t>
  </si>
  <si>
    <t xml:space="preserve">Zajmovi primljeni kroz državu </t>
  </si>
  <si>
    <t xml:space="preserve">Primici od inostranog zaduživanja           </t>
  </si>
  <si>
    <t xml:space="preserve">Primici od domaćeg zaduživanja           </t>
  </si>
  <si>
    <t xml:space="preserve">    Primici od prodaje domaćih obveznica i trezorskih zapisa*</t>
  </si>
  <si>
    <t xml:space="preserve">   Primici zaduživanja od budžeta drugih nivoa vlasti*</t>
  </si>
  <si>
    <t xml:space="preserve">   Republika Srpska*</t>
  </si>
  <si>
    <t xml:space="preserve">    Kantoni* </t>
  </si>
  <si>
    <t xml:space="preserve">   Primici od direktnog zaduživanja*</t>
  </si>
  <si>
    <t>Primici od kratkoročnog zaduživanja (142+143+144)</t>
  </si>
  <si>
    <t xml:space="preserve">    Primici od prodaje trezorskih zapisa*</t>
  </si>
  <si>
    <t xml:space="preserve">   Brčko Distrikt*</t>
  </si>
  <si>
    <t>IZDACI ZA OTPLATE DUGOVA  (155+156+157)</t>
  </si>
  <si>
    <t xml:space="preserve">    Otplate vrijednosnih papira*</t>
  </si>
  <si>
    <t xml:space="preserve">    Otplate dugoročnih vrijednosnih papira*</t>
  </si>
  <si>
    <t xml:space="preserve">    Otplata zajmova drugim nivoima vlasti*</t>
  </si>
  <si>
    <t xml:space="preserve">    Otplate direktnog pozajmljivanja*</t>
  </si>
  <si>
    <t>Net incurrence of liabilities</t>
  </si>
  <si>
    <t>NETO ZADUŽIVANJE (NETO OTPLATE DUGOVA) (127 minus 154)</t>
  </si>
  <si>
    <t>UKUPAN FINANSIJSKI REZULTAT (103+125+168)</t>
  </si>
  <si>
    <t>Povećanje(-) / Smanjenje(+) depozita</t>
  </si>
  <si>
    <t>Povećanje(+) / Smanjenje(-) stanja obaveza</t>
  </si>
  <si>
    <t>(2. dio)</t>
  </si>
  <si>
    <t>R.b</t>
  </si>
  <si>
    <t>GFS</t>
  </si>
  <si>
    <t>Ek.kod</t>
  </si>
  <si>
    <t>Naziv konta</t>
  </si>
  <si>
    <t>Stanje na početku izvještajnog perioda</t>
  </si>
  <si>
    <t>Stanje na kraju izvještajnog perioda</t>
  </si>
  <si>
    <t>Gotovina, kratkoročna potraživanja i razgraničenja</t>
  </si>
  <si>
    <t>Novčana sredstavi plemeniti metali</t>
  </si>
  <si>
    <t>Kratkoročne obaveze i razgraničenja</t>
  </si>
  <si>
    <t>Dugoročne obaveze i razgraničenja</t>
  </si>
  <si>
    <t>OBRAZAC  NT</t>
  </si>
  <si>
    <t>IZVJEŠTAJ  O NOVČANIM TOKOVIMA</t>
  </si>
  <si>
    <t>Period izvještavanja: od ________ do _______</t>
  </si>
  <si>
    <t>Iznos</t>
  </si>
  <si>
    <t>A. Novčani tokovi iz poslovnih aktivnosti</t>
  </si>
  <si>
    <t>Novčani prilivi iz poslovnih aktivnosti (2+3+4)</t>
  </si>
  <si>
    <t>Novčani prilivi po osnovu prihoda od poreza</t>
  </si>
  <si>
    <t>Novčani prilivi po osnovu neporeskih prihoda</t>
  </si>
  <si>
    <t>Novčani prilivi po osnovu tekućih transfera i donacija</t>
  </si>
  <si>
    <t>Novčani odlivi iz poslovnih aktivnosti (od 6 do 10)</t>
  </si>
  <si>
    <t>Novčani odlivi po osnovu plaća i naknada troškova zaposlenih</t>
  </si>
  <si>
    <t>Novčani odlivi po osnovu izdataka za materijal, sitni inventar i usluge</t>
  </si>
  <si>
    <t>Novčani odlivi po osnovu tekućih transfera, grantova i drugi tekućih rashoda</t>
  </si>
  <si>
    <t>Novčani odlivi po osnovu kapitalnih transfera i grantova</t>
  </si>
  <si>
    <t>Novčani odlivi po osnovu izdataka za kamate</t>
  </si>
  <si>
    <t>B. Novčani tokovi iz aktivnosti investiranja</t>
  </si>
  <si>
    <t>Novčani prilivi iz aktivnosti investiranja (r. br. 13.)</t>
  </si>
  <si>
    <t>Novčani prilivi po osnovu kapitalnih primitaka od prodaje stalnih sredstava</t>
  </si>
  <si>
    <t>Novčani odlivi iz aktivnosti investiranja (r. br. 15.)</t>
  </si>
  <si>
    <t>Novčani odlivi po osnovu izdataka za nabavku stalnih sredstava</t>
  </si>
  <si>
    <t>C. Novčani tokovi iz aktivnosti finansiranja</t>
  </si>
  <si>
    <t>Gotovinski prilivi iz aktivnosti finansiranja  (18+19+20)</t>
  </si>
  <si>
    <t>Novčani prilivi od finansijske imovine</t>
  </si>
  <si>
    <t>Novčani prilivi po osnovu od dugoročnog zaduživanja</t>
  </si>
  <si>
    <t>Novčani prilivi po osnovu od kratkoročnog zaduživanja</t>
  </si>
  <si>
    <t>Novčani odlivi iz aktivnosti finansiranja  (22+23)</t>
  </si>
  <si>
    <t>Novčani odlivi po osnovu izdataka za finansijsku imovinu</t>
  </si>
  <si>
    <t>Novčani odlivi po osnovu izdataka za otplate dugova</t>
  </si>
  <si>
    <t>UKUPNI PRILIVI GOTOVINE (1+12+17)</t>
  </si>
  <si>
    <t>UKUPNI ODLIVI GOTOVINE (5+14+21)</t>
  </si>
  <si>
    <t>NETO PRILIVI / ODLIVI GOTOVINE (24 minus 25) ili (25 minus 24)</t>
  </si>
  <si>
    <t>SALDO GOTOVINE NA POČETKU GODINE</t>
  </si>
  <si>
    <t>SALDO GOTOVINE NA KRAJU GODINE (26+27)</t>
  </si>
  <si>
    <t>_______________________</t>
  </si>
  <si>
    <t>Obrazac GIB</t>
  </si>
  <si>
    <t xml:space="preserve"> GODIŠNJI IZVJEŠTAJ O IZVRŠENJU BUDŽETA</t>
  </si>
  <si>
    <t>Period izvještavanja : od _______________ do _______________</t>
  </si>
  <si>
    <t>POZICIJA</t>
  </si>
  <si>
    <t>Ostvareni kumulativni iznos u tekućoj godini</t>
  </si>
  <si>
    <t>Ostvareni kumulativni iznos u prethodnoj godini</t>
  </si>
  <si>
    <t>Razlika</t>
  </si>
  <si>
    <t>Procenat       6/5              x 100</t>
  </si>
  <si>
    <t>Procenat       6/7              x 100</t>
  </si>
  <si>
    <t>9 (7-6)</t>
  </si>
  <si>
    <t xml:space="preserve">   P R I H O D I  (2+4+15)</t>
  </si>
  <si>
    <t>NEPOREZNI PRIHODI  (5+11)</t>
  </si>
  <si>
    <t>Prihodi od poduzetničkih aktivnosti i imovine i prihodi od pozitivnih kursnih razlika (6+........+8)</t>
  </si>
  <si>
    <t>Prihodi od pozitivnih kursnih razlika</t>
  </si>
  <si>
    <t>Naknade i takse i prihodi od pružanja javnih usluga (10+.........+14)</t>
  </si>
  <si>
    <t>PRIMLJENI TRANSFERI I DONACIJE (16+17+18)</t>
  </si>
  <si>
    <t>Primljeni tekući transferi od inostranih vlada i međunarodnih organizacija - donacije iz inostranstva</t>
  </si>
  <si>
    <t xml:space="preserve">Primljeni transferi od ostalih nivoa vlasti </t>
  </si>
  <si>
    <t xml:space="preserve">Domaće donacije </t>
  </si>
  <si>
    <t xml:space="preserve">     R A S H O D I   (20+23+33+43+47+51)</t>
  </si>
  <si>
    <t>Plaće i naknade troškova zaposlenih (21+22)</t>
  </si>
  <si>
    <t xml:space="preserve"> Izdaci za materijal, sitan inventar i usluge (24+..........+32)</t>
  </si>
  <si>
    <t>Tekući transferi, grantovi i drugi tekući rashodi  (34+.........+42)</t>
  </si>
  <si>
    <t>Tekući transferi  drugim nivoima vlasti</t>
  </si>
  <si>
    <t>Tekući transferi  u inostranstvo</t>
  </si>
  <si>
    <t>Kapitalni transferi i grantovi (44+.......+46)</t>
  </si>
  <si>
    <t>Kapitalni grantovi  pojedincima i neprofitnim organizacijama</t>
  </si>
  <si>
    <t>Izdaci za kamate   (48+.....+50)</t>
  </si>
  <si>
    <t>Kamate na pozajmice primljene kroz Državu</t>
  </si>
  <si>
    <t>TEKUĆI SUFICIT (TEKUĆI DEFICIT)  (1 minus 19)</t>
  </si>
  <si>
    <t>PRIMICI OD PRODAJE STALNIH SREDSTAVA  (55+56+57)</t>
  </si>
  <si>
    <t xml:space="preserve">Primici od prodaje stalnih sredstava             </t>
  </si>
  <si>
    <t>IZDACI ZA NABAVKU STALNIH SREDSTAVA  (58+......+63)</t>
  </si>
  <si>
    <t>NETO NABAVKA STALNIH SREDSTAVA                          (57 minus 54)</t>
  </si>
  <si>
    <t>NETO POZAJMLJIVANJE (NETO ZADUŽIVANJE )= UKUPAN DEFICIT/SUFICIT (52 minus 64)</t>
  </si>
  <si>
    <t>Ukupan deficit (višak rashoda) pokriva se:</t>
  </si>
  <si>
    <t>a) iz kredita</t>
  </si>
  <si>
    <t>b) iz viška prihoda prošlih godina</t>
  </si>
  <si>
    <t>c) ostalo</t>
  </si>
  <si>
    <t>Nepokriveno:</t>
  </si>
  <si>
    <t>PRIMICI OD FINANSIJSKE IMOVINE  (73+........+79)</t>
  </si>
  <si>
    <t>IZDACI ZA FINANSIJSKU IMOVINU (81+.......+87)</t>
  </si>
  <si>
    <t>Pozajmljivanje pojedincima, neprofitnim organizacijama i privatnim preduzećima</t>
  </si>
  <si>
    <t>NETO POVEĆANJE (SMANJENJE) FINANSIJSKE IMOVINE (72 minus 89)</t>
  </si>
  <si>
    <t>PRIMICI OD ZADUŽIVANJA  (91+95)</t>
  </si>
  <si>
    <t>Primici od dugoročnog zaduživanja  (92+93+94)</t>
  </si>
  <si>
    <t xml:space="preserve">Primici od domaćeg zaduživanja   </t>
  </si>
  <si>
    <t>Primici od kratkoročnog zaduživanja (96+97+98)</t>
  </si>
  <si>
    <t>IZDACI ZA OTPLATE DUGOVA  (100+........+102)</t>
  </si>
  <si>
    <t>NETO ZADUŽIVANJE (NETO OTPLATE DUGOVA) (90 minus 99)</t>
  </si>
  <si>
    <t>UKUPAN FINANSIJSKI REZULTAT (65+88+103)</t>
  </si>
  <si>
    <t>B. Stalna sredstva (14+17+20+21)</t>
  </si>
  <si>
    <t xml:space="preserve"> </t>
  </si>
  <si>
    <t>821100</t>
  </si>
  <si>
    <t>821111</t>
  </si>
  <si>
    <t>821200</t>
  </si>
  <si>
    <t>821211</t>
  </si>
  <si>
    <t>821213</t>
  </si>
  <si>
    <t>821214</t>
  </si>
  <si>
    <t>Nabav ostalih pomoćnih objekata</t>
  </si>
  <si>
    <t>821221</t>
  </si>
  <si>
    <t>Vanjska rasvjeta, trotoari i ograde</t>
  </si>
  <si>
    <t>821222</t>
  </si>
  <si>
    <t>Ceste i mostovi</t>
  </si>
  <si>
    <t>821225</t>
  </si>
  <si>
    <t>Infrastrukturna sredstva-komunikacijska mreža</t>
  </si>
  <si>
    <t>821300</t>
  </si>
  <si>
    <t>821311</t>
  </si>
  <si>
    <t>Namjestaj</t>
  </si>
  <si>
    <t>821312</t>
  </si>
  <si>
    <t>Računarska oprema</t>
  </si>
  <si>
    <t>821313</t>
  </si>
  <si>
    <t>Oprema za prenos podataka i glasa</t>
  </si>
  <si>
    <t>821321</t>
  </si>
  <si>
    <t>Motorna vozila</t>
  </si>
  <si>
    <t>821322</t>
  </si>
  <si>
    <t>Poljoprivredna motorna vozila</t>
  </si>
  <si>
    <t>821323</t>
  </si>
  <si>
    <t>Zrakoplovna vozila</t>
  </si>
  <si>
    <t>821324</t>
  </si>
  <si>
    <t>Plovna vozila</t>
  </si>
  <si>
    <t>821329</t>
  </si>
  <si>
    <t>Ostala prijevozna oprema</t>
  </si>
  <si>
    <t>821331</t>
  </si>
  <si>
    <t>Bibliotetske i školske knjige</t>
  </si>
  <si>
    <t>821332</t>
  </si>
  <si>
    <t>Opremanje i namjestanje učionica i biblioteka</t>
  </si>
  <si>
    <t>821334</t>
  </si>
  <si>
    <t>Djela likovnih umjetnosti</t>
  </si>
  <si>
    <t>821335</t>
  </si>
  <si>
    <t>Rekreacijska oprema</t>
  </si>
  <si>
    <t>821341</t>
  </si>
  <si>
    <t>Elektronska oprema</t>
  </si>
  <si>
    <t>821342</t>
  </si>
  <si>
    <t>Fotografska oprema</t>
  </si>
  <si>
    <t>821351</t>
  </si>
  <si>
    <t>Laboratorijska oprema</t>
  </si>
  <si>
    <t>821352</t>
  </si>
  <si>
    <t>Medicinska i stomatoloska oprema</t>
  </si>
  <si>
    <t>821361</t>
  </si>
  <si>
    <t>Mašine, uređaji i alati, instalacije</t>
  </si>
  <si>
    <t>821371</t>
  </si>
  <si>
    <t>Ugrađena oprema</t>
  </si>
  <si>
    <t>821372</t>
  </si>
  <si>
    <t>Inventar</t>
  </si>
  <si>
    <t>821373</t>
  </si>
  <si>
    <t>Mehanička oprema</t>
  </si>
  <si>
    <t>821381</t>
  </si>
  <si>
    <t>Vojna oprema</t>
  </si>
  <si>
    <t>821382</t>
  </si>
  <si>
    <t>Policijska oprema</t>
  </si>
  <si>
    <t>821383</t>
  </si>
  <si>
    <t>Specijalna oprema i monitoring</t>
  </si>
  <si>
    <t>821385</t>
  </si>
  <si>
    <t>Oprema za deaktiviranje eksplozivnih naprava</t>
  </si>
  <si>
    <t>821391</t>
  </si>
  <si>
    <t>Ugostiteljska oprema</t>
  </si>
  <si>
    <t>821399</t>
  </si>
  <si>
    <t>Ostala oprema</t>
  </si>
  <si>
    <t>821400</t>
  </si>
  <si>
    <t>821412</t>
  </si>
  <si>
    <t>821500</t>
  </si>
  <si>
    <t>821512</t>
  </si>
  <si>
    <t>Licenca za koristenje zemljista, patena</t>
  </si>
  <si>
    <t>821514</t>
  </si>
  <si>
    <t>Softveri</t>
  </si>
  <si>
    <t>821519</t>
  </si>
  <si>
    <t>Ulaganja u ostala tudja stalna sredstva</t>
  </si>
  <si>
    <t>821521</t>
  </si>
  <si>
    <t>Studije izvodljivosti, projektne pripre</t>
  </si>
  <si>
    <t>821522</t>
  </si>
  <si>
    <t>821600</t>
  </si>
  <si>
    <t>821611</t>
  </si>
  <si>
    <t>Rekonstrukcija na zemljistu - vanjska osvjetljenja i trotoari</t>
  </si>
  <si>
    <t>821612</t>
  </si>
  <si>
    <t>Rekonstrukcija cesta i mostova</t>
  </si>
  <si>
    <t>821613</t>
  </si>
  <si>
    <t>Rekonstrukcija vodenih puteva, morskih i zračnih luka</t>
  </si>
  <si>
    <t>821614</t>
  </si>
  <si>
    <t>Rekonstrukcija  zgrada</t>
  </si>
  <si>
    <t>821617</t>
  </si>
  <si>
    <t>Ukop identificiranih posmrtnih ostataka</t>
  </si>
  <si>
    <t>821618</t>
  </si>
  <si>
    <t>Rekonstrukacija i uredjenje mezarja</t>
  </si>
  <si>
    <t>821619</t>
  </si>
  <si>
    <t>Ostala rekonstrukcija i poboljšanja</t>
  </si>
  <si>
    <t>821621</t>
  </si>
  <si>
    <t>821622</t>
  </si>
  <si>
    <t>821623</t>
  </si>
  <si>
    <t>821624</t>
  </si>
  <si>
    <t>821629</t>
  </si>
  <si>
    <t>829111</t>
  </si>
  <si>
    <t>Prelazni konto za zatvaranje izdataka na kraju godine</t>
  </si>
  <si>
    <t>Korektivni konto</t>
  </si>
  <si>
    <t>011111</t>
  </si>
  <si>
    <t>Zemljište</t>
  </si>
  <si>
    <t>011211</t>
  </si>
  <si>
    <t>Zgrade</t>
  </si>
  <si>
    <t>011212</t>
  </si>
  <si>
    <t>Stanovi</t>
  </si>
  <si>
    <t>011291</t>
  </si>
  <si>
    <t>Vanjsko osvjetljenje, pločnici i ograde</t>
  </si>
  <si>
    <t>011292</t>
  </si>
  <si>
    <t>011293</t>
  </si>
  <si>
    <t>Vodeni putevi</t>
  </si>
  <si>
    <t>011294</t>
  </si>
  <si>
    <t>Montažni objekti</t>
  </si>
  <si>
    <t>011295</t>
  </si>
  <si>
    <t>Objekti za smještaj</t>
  </si>
  <si>
    <t>011296</t>
  </si>
  <si>
    <t>Objekti: Kontrolno-mjerna stanica</t>
  </si>
  <si>
    <t>011297</t>
  </si>
  <si>
    <t>Infrastrukturna sredstva</t>
  </si>
  <si>
    <t>011298</t>
  </si>
  <si>
    <t>Mezarje-Memorijalni centar Potočari</t>
  </si>
  <si>
    <t>011311</t>
  </si>
  <si>
    <t>Namještaj</t>
  </si>
  <si>
    <t>011312</t>
  </si>
  <si>
    <t>011313</t>
  </si>
  <si>
    <t>Oprema za prijenos podataka i glasa</t>
  </si>
  <si>
    <t>011314</t>
  </si>
  <si>
    <t>Oprema za grijanje</t>
  </si>
  <si>
    <t>011315</t>
  </si>
  <si>
    <t>Uredska oprema</t>
  </si>
  <si>
    <t>011316</t>
  </si>
  <si>
    <t>011317</t>
  </si>
  <si>
    <t>011319</t>
  </si>
  <si>
    <t>Ostali uredski uređaji</t>
  </si>
  <si>
    <t>011321</t>
  </si>
  <si>
    <t>011322</t>
  </si>
  <si>
    <t>011323</t>
  </si>
  <si>
    <t>Zrakoplovna  vozila</t>
  </si>
  <si>
    <t>011324</t>
  </si>
  <si>
    <t>011329</t>
  </si>
  <si>
    <t>011331</t>
  </si>
  <si>
    <t>011332</t>
  </si>
  <si>
    <t>Opremanje i namještanje</t>
  </si>
  <si>
    <t>011333</t>
  </si>
  <si>
    <t>Muzejski eksponati</t>
  </si>
  <si>
    <t>011334</t>
  </si>
  <si>
    <t>Djela likovnih umjetnika</t>
  </si>
  <si>
    <t>011335</t>
  </si>
  <si>
    <t>011341</t>
  </si>
  <si>
    <t>011342</t>
  </si>
  <si>
    <t>011351</t>
  </si>
  <si>
    <t>011352</t>
  </si>
  <si>
    <t>Medicinska oprema</t>
  </si>
  <si>
    <t>011353</t>
  </si>
  <si>
    <t>Oprema za ispitivanje</t>
  </si>
  <si>
    <t>011354</t>
  </si>
  <si>
    <t>Oprema dobivena na dar</t>
  </si>
  <si>
    <t>011361</t>
  </si>
  <si>
    <t>Mašine, uređaji, alati i instalacije</t>
  </si>
  <si>
    <t>011371</t>
  </si>
  <si>
    <t>011372</t>
  </si>
  <si>
    <t>011373</t>
  </si>
  <si>
    <t>011381</t>
  </si>
  <si>
    <t>011382</t>
  </si>
  <si>
    <t>011383</t>
  </si>
  <si>
    <t>Specijalna oprema-p</t>
  </si>
  <si>
    <t>011384</t>
  </si>
  <si>
    <t>Specijalna oprema-o</t>
  </si>
  <si>
    <t>011385</t>
  </si>
  <si>
    <t>Oprema za deaktiviranje</t>
  </si>
  <si>
    <t>011387</t>
  </si>
  <si>
    <t>Specijalna oprema i nadzor</t>
  </si>
  <si>
    <t>011391</t>
  </si>
  <si>
    <t>011411</t>
  </si>
  <si>
    <t>Robne pričuve</t>
  </si>
  <si>
    <t>011412</t>
  </si>
  <si>
    <t>Životinje</t>
  </si>
  <si>
    <t>011414</t>
  </si>
  <si>
    <t>011512</t>
  </si>
  <si>
    <t>Licence</t>
  </si>
  <si>
    <t>011513</t>
  </si>
  <si>
    <t>Pravo po osnovi ulaganja u tuđe zgrade</t>
  </si>
  <si>
    <t>011514</t>
  </si>
  <si>
    <t>011519</t>
  </si>
  <si>
    <t>Ulaganja u tuđa sredstva</t>
  </si>
  <si>
    <t>011521</t>
  </si>
  <si>
    <t>Studije izvodljivosti</t>
  </si>
  <si>
    <t>011522</t>
  </si>
  <si>
    <t>LOT-1 Projek.dokume.za koridor Vc</t>
  </si>
  <si>
    <t>011523</t>
  </si>
  <si>
    <t>LOT-2 Projek.dokume.za koridor Vc</t>
  </si>
  <si>
    <t>011524</t>
  </si>
  <si>
    <t>LOT-5 Projek.dokume.za koridor Vc</t>
  </si>
  <si>
    <t>011525</t>
  </si>
  <si>
    <t>LOT-4 Projek.dokume.za koridor Vc</t>
  </si>
  <si>
    <t>011526</t>
  </si>
  <si>
    <t>LOT-6 Projek.dokume.za koridor Vc</t>
  </si>
  <si>
    <t>011527</t>
  </si>
  <si>
    <t>LOT-3 Projek.dokume.za koridor Vc</t>
  </si>
  <si>
    <t>011529</t>
  </si>
  <si>
    <t>Ostala osnivačka ulaganja</t>
  </si>
  <si>
    <t>011531</t>
  </si>
  <si>
    <t>Lot 1- Glavni projekt</t>
  </si>
  <si>
    <t>011532</t>
  </si>
  <si>
    <t>Lot 2- Glavni projekt</t>
  </si>
  <si>
    <t>011533</t>
  </si>
  <si>
    <t>Lot 3- Glavni projekt</t>
  </si>
  <si>
    <t>011534</t>
  </si>
  <si>
    <t>Lot 4- Glavni projekt</t>
  </si>
  <si>
    <t>011535</t>
  </si>
  <si>
    <t>Lot 5- Glavni projekt</t>
  </si>
  <si>
    <t>011536</t>
  </si>
  <si>
    <t>Lot 6- Glavni projekt</t>
  </si>
  <si>
    <t>011537</t>
  </si>
  <si>
    <t>Lot 7- Glavni projekt</t>
  </si>
  <si>
    <t>011591</t>
  </si>
  <si>
    <t>011592</t>
  </si>
  <si>
    <t>Građevine</t>
  </si>
  <si>
    <t>011593</t>
  </si>
  <si>
    <t>Oprema</t>
  </si>
  <si>
    <t>011594</t>
  </si>
  <si>
    <t>Ostala stalna sredstva</t>
  </si>
  <si>
    <t>011611</t>
  </si>
  <si>
    <t>011619</t>
  </si>
  <si>
    <t>Ostale zgrade</t>
  </si>
  <si>
    <t>011621</t>
  </si>
  <si>
    <t>Oprema u pripremi</t>
  </si>
  <si>
    <t>011631</t>
  </si>
  <si>
    <t>Priprema i izgradnja zgrada</t>
  </si>
  <si>
    <t>011633</t>
  </si>
  <si>
    <t>Priprema i izgradnja ostalih zgrada</t>
  </si>
  <si>
    <t>011634</t>
  </si>
  <si>
    <t>Sredstva u pripremi</t>
  </si>
  <si>
    <t>011635</t>
  </si>
  <si>
    <t>Priprema i izgradnja trga</t>
  </si>
  <si>
    <t>011691</t>
  </si>
  <si>
    <t>011692</t>
  </si>
  <si>
    <t>011693</t>
  </si>
  <si>
    <t>Ostalo</t>
  </si>
  <si>
    <t>011697</t>
  </si>
  <si>
    <t>011699</t>
  </si>
  <si>
    <t>Prijelazni konto</t>
  </si>
  <si>
    <t>011712</t>
  </si>
  <si>
    <t>011721</t>
  </si>
  <si>
    <t>011722</t>
  </si>
  <si>
    <t>011730</t>
  </si>
  <si>
    <t xml:space="preserve">Ostala prilagođenja </t>
  </si>
  <si>
    <t>Nabakva zemljišta</t>
  </si>
  <si>
    <t>Nabakva zemljista</t>
  </si>
  <si>
    <t>Nabakva građevina</t>
  </si>
  <si>
    <t>Nabakva zgrada</t>
  </si>
  <si>
    <t>Nabakva poslovnog prosrora</t>
  </si>
  <si>
    <t>Nabakva opreme</t>
  </si>
  <si>
    <t>Nabakva ostalih stalnih sredstava</t>
  </si>
  <si>
    <t>Nabakva životinja</t>
  </si>
  <si>
    <t>Nabakva ostalih  sredstava u obliku prava</t>
  </si>
  <si>
    <t>Nabakva opreme Budžet</t>
  </si>
  <si>
    <t>Kompjuterska oprema</t>
  </si>
  <si>
    <t>Osnivacka ulaganja u finansijske institucije</t>
  </si>
  <si>
    <t xml:space="preserve">Investiciono odrzavanje zemljista - vanjsko osvjetljenje </t>
  </si>
  <si>
    <t>Investiciono održavanje cesta i mostova</t>
  </si>
  <si>
    <t>Investiciono odrzavanje vodenih puteva, morskih i zračnih</t>
  </si>
  <si>
    <t>Investiciono odrzavanje zgrada</t>
  </si>
  <si>
    <t>Ostalo Investiciono odrzavanje</t>
  </si>
  <si>
    <t>Kompjuterska mreža</t>
  </si>
  <si>
    <t>Komunikaciona mreža u pripremi</t>
  </si>
  <si>
    <t>Oprema privremeno van upotrebe</t>
  </si>
  <si>
    <t>Oprema stalno van upotrebe</t>
  </si>
  <si>
    <t>Sredstva trajno van upotrebe</t>
  </si>
  <si>
    <t>011112</t>
  </si>
  <si>
    <t>Šume</t>
  </si>
  <si>
    <t>011113</t>
  </si>
  <si>
    <t>Unutrašnje vode</t>
  </si>
  <si>
    <t>011114</t>
  </si>
  <si>
    <t>Podzemna nalazišta</t>
  </si>
  <si>
    <t>Vanjsko osvjetljenje, trotoari i ograde</t>
  </si>
  <si>
    <t>Vodeni putevi, morske i zračne luke</t>
  </si>
  <si>
    <t xml:space="preserve">Montažni objekti </t>
  </si>
  <si>
    <t>Objekti za smještaj i čuvanje životinja</t>
  </si>
  <si>
    <t>Infrastrukturna sredstva - komunikaciona mreža</t>
  </si>
  <si>
    <t>Mezarje</t>
  </si>
  <si>
    <t>Kancelarijska oprema</t>
  </si>
  <si>
    <t>Računarska mreža</t>
  </si>
  <si>
    <t>Ostale kancelarijske mašine</t>
  </si>
  <si>
    <t>Ostala prevozna oprema</t>
  </si>
  <si>
    <t>Opremanje i namještanje učionica i biblioteka</t>
  </si>
  <si>
    <t>Medicinska oprema i stomatološka oprema</t>
  </si>
  <si>
    <t>Oprema za ispitivanje okoliša</t>
  </si>
  <si>
    <t>Oprema dobivena na poklon</t>
  </si>
  <si>
    <t>011375</t>
  </si>
  <si>
    <t>Oprema CIPS</t>
  </si>
  <si>
    <t>Specijalna oprema-pečati</t>
  </si>
  <si>
    <t>Specijalna oprema-oprema za pse</t>
  </si>
  <si>
    <t>011386</t>
  </si>
  <si>
    <t>Specijalna oprema za zaštitu deminera</t>
  </si>
  <si>
    <t>Specijalna oprema  za monitoring</t>
  </si>
  <si>
    <t>011399</t>
  </si>
  <si>
    <t>011413</t>
  </si>
  <si>
    <t>Biljke</t>
  </si>
  <si>
    <t>011511</t>
  </si>
  <si>
    <t>Prava za eksploatisanje  mineralnih nalazišta i terena za ribarenje</t>
  </si>
  <si>
    <t>Licence oko korištenja zemljišta, patenata, zaštitnih znakova i sl.</t>
  </si>
  <si>
    <t>Studije izvodljivosti projektne pripreme i projektovanja</t>
  </si>
  <si>
    <t>Zgrade u pripremi</t>
  </si>
  <si>
    <t>011612</t>
  </si>
  <si>
    <t>Stambeni objekti i stanovi u pripremi</t>
  </si>
  <si>
    <t>Ostale zgrade u pripremi</t>
  </si>
  <si>
    <t>011632</t>
  </si>
  <si>
    <t>Priprema i izgradnja stanova</t>
  </si>
  <si>
    <t>Za opremu u pipremi</t>
  </si>
  <si>
    <t>Priprema i izgradnja trgova i parkova</t>
  </si>
  <si>
    <t>011677</t>
  </si>
  <si>
    <t>Prijelazni konto za vanbilancna sredstva</t>
  </si>
  <si>
    <t>011688</t>
  </si>
  <si>
    <t>Prijelazni konto za CIP sredstva</t>
  </si>
  <si>
    <t>Ostala stalna sredstva u obliku prava</t>
  </si>
  <si>
    <t>Komunikacijska mreža u pripremi</t>
  </si>
  <si>
    <t>Prelazni konto za redovna sredstva</t>
  </si>
  <si>
    <t>011710</t>
  </si>
  <si>
    <t>Sredstva privremeno van upotrebe</t>
  </si>
  <si>
    <t>011711</t>
  </si>
  <si>
    <t>Zgrade privremeno van upotrebe</t>
  </si>
  <si>
    <t>Stanovi privremeno van upotrebe</t>
  </si>
  <si>
    <t>011719</t>
  </si>
  <si>
    <t>Ostali objekti privremeno van upotrebe</t>
  </si>
  <si>
    <t>011731</t>
  </si>
  <si>
    <t>Zgrade trajno van upotrebe</t>
  </si>
  <si>
    <t>011732</t>
  </si>
  <si>
    <t>Stanovi trajno van upotrebe</t>
  </si>
  <si>
    <t>011733</t>
  </si>
  <si>
    <t>Ostali objekti trajno van upotrebe</t>
  </si>
  <si>
    <t>011811</t>
  </si>
  <si>
    <t>Revalorizacija osnovice</t>
  </si>
  <si>
    <t>011812</t>
  </si>
  <si>
    <t>Revalorizacija otpisane vrijednosti</t>
  </si>
  <si>
    <t>11911</t>
  </si>
  <si>
    <t>11912</t>
  </si>
  <si>
    <t>11913</t>
  </si>
  <si>
    <t>11914</t>
  </si>
  <si>
    <t>Komunikacijska oprema</t>
  </si>
  <si>
    <t>Kancelarijski namjestaj</t>
  </si>
  <si>
    <t>Ostali uredske mašine</t>
  </si>
  <si>
    <t>Prevozna oprema</t>
  </si>
  <si>
    <t>Oprema za obrazovanje i kulturu</t>
  </si>
  <si>
    <t>Elektronska i fotografska oprema</t>
  </si>
  <si>
    <t>Medicinska i laboratorijska oprema</t>
  </si>
  <si>
    <t>Masine, uredjaji, alat i instalacije</t>
  </si>
  <si>
    <t>Fiksna oprema</t>
  </si>
  <si>
    <t>Specijalna oprema</t>
  </si>
  <si>
    <t>Materijalna prava</t>
  </si>
  <si>
    <t>Osnivacka ulaganja</t>
  </si>
  <si>
    <t>Ispravka vrijednosti za zgrade</t>
  </si>
  <si>
    <t>Ugradjena oprema</t>
  </si>
  <si>
    <t>Mehanicka oprema</t>
  </si>
  <si>
    <t>Ispravka ugostiteljske opreme</t>
  </si>
  <si>
    <t>Ispravka vrijednosti za poljoprivredna motorna vozila</t>
  </si>
  <si>
    <t>Ispravka vrijednosti za montažne objekte</t>
  </si>
  <si>
    <t>Ispravka vrijednosti računarske opreme</t>
  </si>
  <si>
    <t>Ispravka vrijednosti umjetničkih dijela</t>
  </si>
  <si>
    <t>11991</t>
  </si>
  <si>
    <t>Ispravka vrijednosti ostale opreme</t>
  </si>
  <si>
    <t>Ispravka vrijednosti - komunikaciona mreža</t>
  </si>
  <si>
    <t>Ispravka vrijednosti za sredstva van upotrebe</t>
  </si>
  <si>
    <t>Ispravka vrijednosti za sredstva sa stopom 0%</t>
  </si>
  <si>
    <t>AGENCIJA ZA ANTIDOPING KONTROLU BiH</t>
  </si>
  <si>
    <t>07180001</t>
  </si>
  <si>
    <t>Maršala Tita 36, 75 000 Tuzla</t>
  </si>
  <si>
    <t>4209939100009</t>
  </si>
  <si>
    <t>75.111</t>
  </si>
  <si>
    <t xml:space="preserve">x </t>
  </si>
  <si>
    <t>4.1</t>
  </si>
  <si>
    <t>Neto plate</t>
  </si>
  <si>
    <t>4.2</t>
  </si>
  <si>
    <t>Naknada plate za produženi rad</t>
  </si>
  <si>
    <t>4.3</t>
  </si>
  <si>
    <t>Naknade plate za bolovanje preko 30  ili 42 dana</t>
  </si>
  <si>
    <t>4.4</t>
  </si>
  <si>
    <t>Naknada plate za vrijeme bolovanja</t>
  </si>
  <si>
    <t>4.5</t>
  </si>
  <si>
    <t>Naknada plate za vrijeme godišnjeg odmora</t>
  </si>
  <si>
    <t>4.6</t>
  </si>
  <si>
    <t>Naknada plate za vrijeme plaćenog odsustva</t>
  </si>
  <si>
    <t>4.7</t>
  </si>
  <si>
    <t>Naknada plate za državne i vjerske praznike</t>
  </si>
  <si>
    <t>4.8</t>
  </si>
  <si>
    <t>Naknade plate za noćni rad i dežurstvo</t>
  </si>
  <si>
    <t>4.9</t>
  </si>
  <si>
    <t>Ostale naknade placa /rad vikendom i sl./</t>
  </si>
  <si>
    <t>4.10</t>
  </si>
  <si>
    <t>Porez na plate</t>
  </si>
  <si>
    <t>4.11</t>
  </si>
  <si>
    <t>Doprinos za PiO</t>
  </si>
  <si>
    <t>4.12</t>
  </si>
  <si>
    <t>Doprinos za zdravstveno</t>
  </si>
  <si>
    <t>4.13</t>
  </si>
  <si>
    <t>Doprinos za nezaposlene</t>
  </si>
  <si>
    <t>4.14</t>
  </si>
  <si>
    <t>Doprinos za dječiju zaštitu</t>
  </si>
  <si>
    <t>4.15</t>
  </si>
  <si>
    <t>Doprinosi - ostalo</t>
  </si>
  <si>
    <t>4.16</t>
  </si>
  <si>
    <t>Posebna naknada za zastitu od prirodnih i drugih nesreca</t>
  </si>
  <si>
    <t>4.17</t>
  </si>
  <si>
    <t>Neto stimulacije</t>
  </si>
  <si>
    <t>5.1</t>
  </si>
  <si>
    <t>Naknade za prijevoz sa posla i na posao</t>
  </si>
  <si>
    <t>5.2</t>
  </si>
  <si>
    <t>Naknade za korištenje osobnog vozila (sa izuzetkom poslovnih putovanja)</t>
  </si>
  <si>
    <t>5.3</t>
  </si>
  <si>
    <t>Naknade troškova smještaja dužnosnika</t>
  </si>
  <si>
    <t>5.4</t>
  </si>
  <si>
    <t>Naknade za odvojeni život</t>
  </si>
  <si>
    <t>5.5</t>
  </si>
  <si>
    <t>Naknade za smještaj vojnih i drugih lica</t>
  </si>
  <si>
    <t>5.6</t>
  </si>
  <si>
    <t>Naknade za topli obrok tokom rada</t>
  </si>
  <si>
    <t>5.7</t>
  </si>
  <si>
    <t>Naknade za terenski rad</t>
  </si>
  <si>
    <t>5.8</t>
  </si>
  <si>
    <t>Naknade učenicima i studentima za vrijeme prakse</t>
  </si>
  <si>
    <t>5.9</t>
  </si>
  <si>
    <t>Regres za godišnji odmor</t>
  </si>
  <si>
    <t>5.10</t>
  </si>
  <si>
    <t>Otpremnine zbog odlaska u mirovinu</t>
  </si>
  <si>
    <t>5.11</t>
  </si>
  <si>
    <t>Jubilarne nagrade za stabilnost u radu, darovi djeci i sl.</t>
  </si>
  <si>
    <t>5.12</t>
  </si>
  <si>
    <t xml:space="preserve">Pomoć u slučaju smrti </t>
  </si>
  <si>
    <t>5.13</t>
  </si>
  <si>
    <t>Pomoc u slucaju teze invalidnosti</t>
  </si>
  <si>
    <t>5.14</t>
  </si>
  <si>
    <t>Naknada za školovanje djece u DKP-ima</t>
  </si>
  <si>
    <t>5.15</t>
  </si>
  <si>
    <t>Ostale posebne naknade</t>
  </si>
  <si>
    <t>5.16</t>
  </si>
  <si>
    <t>Naknade skupštinskim zastupnicima</t>
  </si>
  <si>
    <t>5.17</t>
  </si>
  <si>
    <t>Naknade za paušal</t>
  </si>
  <si>
    <t>5.18</t>
  </si>
  <si>
    <t>Naknade za mirovne misije</t>
  </si>
  <si>
    <t>5.19</t>
  </si>
  <si>
    <t>Porez na naknade</t>
  </si>
  <si>
    <t>5.20</t>
  </si>
  <si>
    <t>Doprinos za PiO-naknade</t>
  </si>
  <si>
    <t>5.21</t>
  </si>
  <si>
    <t>Doprinos za zdravstvo-naknade</t>
  </si>
  <si>
    <t>5.22</t>
  </si>
  <si>
    <t>Doprinos za nezaposlene - naknade</t>
  </si>
  <si>
    <t>5.23</t>
  </si>
  <si>
    <t>Doprinos za dječiju zaštitu-naknade</t>
  </si>
  <si>
    <t>5.24</t>
  </si>
  <si>
    <t>Doprinos ostalo-naknade</t>
  </si>
  <si>
    <t>5.25</t>
  </si>
  <si>
    <t>7.1</t>
  </si>
  <si>
    <t>Troskovi prevoza u zemlji javnim sredstvima</t>
  </si>
  <si>
    <t>7.2</t>
  </si>
  <si>
    <t>Troskovi prevoza u zemlji sluzbenim sredstvima</t>
  </si>
  <si>
    <t>7.3</t>
  </si>
  <si>
    <t>Putovanje, lična vozila u zemlji</t>
  </si>
  <si>
    <t>7.4</t>
  </si>
  <si>
    <t>Troškovi smještaja za službena putovanja u zemlji</t>
  </si>
  <si>
    <t>7.5</t>
  </si>
  <si>
    <t>Troškovi dnevnica u zemlji</t>
  </si>
  <si>
    <t>7.6</t>
  </si>
  <si>
    <t>Putarina u zemlji</t>
  </si>
  <si>
    <t>7.7</t>
  </si>
  <si>
    <t>Ostali putni troškovi u zemlji</t>
  </si>
  <si>
    <t>7.8</t>
  </si>
  <si>
    <t>Troskovi prevoza u inostranstvu javnim sredstvima</t>
  </si>
  <si>
    <t>7.9</t>
  </si>
  <si>
    <t>Troskovi prevoza u inostranstvu sluzbenim sredstvima</t>
  </si>
  <si>
    <t>7.10</t>
  </si>
  <si>
    <t>Putovanje, lična vozila u inostranstvu</t>
  </si>
  <si>
    <t>7.11</t>
  </si>
  <si>
    <t>Troskovi smjestaja za sl. putovanja u inostranstvu</t>
  </si>
  <si>
    <t>7.12</t>
  </si>
  <si>
    <t>Troškovi dnevnica u inostranstvu</t>
  </si>
  <si>
    <t>7.13</t>
  </si>
  <si>
    <t>Putarina u inostranstvu</t>
  </si>
  <si>
    <t>7.14</t>
  </si>
  <si>
    <t xml:space="preserve">Ostali putni troškovi u inostranstvu </t>
  </si>
  <si>
    <t>8.1</t>
  </si>
  <si>
    <t>Izdaci za fiksne telefone, telefax i telex</t>
  </si>
  <si>
    <t>8.2</t>
  </si>
  <si>
    <t>Izdaci za mobilne telefone</t>
  </si>
  <si>
    <t>8.3</t>
  </si>
  <si>
    <t>Izdaci za internet</t>
  </si>
  <si>
    <t>8.4</t>
  </si>
  <si>
    <t>Izdaci za poštanske usluge</t>
  </si>
  <si>
    <t>8.5</t>
  </si>
  <si>
    <t>Izdaci za brzu poštu</t>
  </si>
  <si>
    <t>9.1</t>
  </si>
  <si>
    <t xml:space="preserve">Izdaci za energiju      </t>
  </si>
  <si>
    <t>9.2</t>
  </si>
  <si>
    <t>Izdaci za centralno grijanje</t>
  </si>
  <si>
    <t>9.3</t>
  </si>
  <si>
    <t>Lož ulje</t>
  </si>
  <si>
    <t>9.4</t>
  </si>
  <si>
    <t>Ugalj</t>
  </si>
  <si>
    <t>9.5</t>
  </si>
  <si>
    <t>Drvo</t>
  </si>
  <si>
    <t>9.6</t>
  </si>
  <si>
    <t>Plin</t>
  </si>
  <si>
    <t>9.7</t>
  </si>
  <si>
    <t>Izdaci za vodu i kanalizaciju</t>
  </si>
  <si>
    <t>9.8</t>
  </si>
  <si>
    <t>Izdaci za održavanje zelenih površina i okoliša</t>
  </si>
  <si>
    <t>9.9</t>
  </si>
  <si>
    <t>Izdaci usluga odvoza smeća</t>
  </si>
  <si>
    <t>9.10</t>
  </si>
  <si>
    <t>Izdaci usluge održavanja čistoće</t>
  </si>
  <si>
    <t>9.11</t>
  </si>
  <si>
    <t>Doprinos za korištenje gradskog zemljišta</t>
  </si>
  <si>
    <t>9.12</t>
  </si>
  <si>
    <t>Ostale komunalne usluge</t>
  </si>
  <si>
    <t>10.1</t>
  </si>
  <si>
    <t>Izdaci za obrasce i papir</t>
  </si>
  <si>
    <t>10.2</t>
  </si>
  <si>
    <t>Izdaci za kompjuterski materijal</t>
  </si>
  <si>
    <t>10.3</t>
  </si>
  <si>
    <t>Izdaci za obrazovanje kadrova</t>
  </si>
  <si>
    <t>10.4</t>
  </si>
  <si>
    <t>Materijal za prvu pomoć</t>
  </si>
  <si>
    <t>10.5</t>
  </si>
  <si>
    <t>Materijal za dekoraciju službenih prostorija</t>
  </si>
  <si>
    <t>10.6</t>
  </si>
  <si>
    <t>Stručne knjige i literatura</t>
  </si>
  <si>
    <t>10.7</t>
  </si>
  <si>
    <t>Kancelariski materijal</t>
  </si>
  <si>
    <t>10.8</t>
  </si>
  <si>
    <t>Auto gume</t>
  </si>
  <si>
    <t>10.9</t>
  </si>
  <si>
    <t>Izdaci za ostali administrativni materijal</t>
  </si>
  <si>
    <t>10.10</t>
  </si>
  <si>
    <t>Lijekovi</t>
  </si>
  <si>
    <t>10.11</t>
  </si>
  <si>
    <t>Medicinski i stomatološki materijal</t>
  </si>
  <si>
    <t>10.12</t>
  </si>
  <si>
    <t>Laboratorijski materijal</t>
  </si>
  <si>
    <t>10.13</t>
  </si>
  <si>
    <t>Materijal za ispitivanje čovjekovog okoliša</t>
  </si>
  <si>
    <t>10.14</t>
  </si>
  <si>
    <t>Ortopetske sprave i pomagala</t>
  </si>
  <si>
    <t>10.15</t>
  </si>
  <si>
    <t xml:space="preserve">Izdaci za obrazovna pomagala                                                                                                        </t>
  </si>
  <si>
    <t>10.16</t>
  </si>
  <si>
    <t>Rekreacioni materijal</t>
  </si>
  <si>
    <t>10.17</t>
  </si>
  <si>
    <t>Materijal za kulturu i sport</t>
  </si>
  <si>
    <t>10.18</t>
  </si>
  <si>
    <t>Poljoprivredni materijal</t>
  </si>
  <si>
    <t>10.19</t>
  </si>
  <si>
    <t>Materijal za javni red i sigurnost</t>
  </si>
  <si>
    <t>10.20</t>
  </si>
  <si>
    <t>Vojni materijal</t>
  </si>
  <si>
    <t>10.21</t>
  </si>
  <si>
    <t>Materijal za proizvodnju</t>
  </si>
  <si>
    <t>10.22</t>
  </si>
  <si>
    <t>Materijal za pakovanje i transportovanje</t>
  </si>
  <si>
    <t>10.23</t>
  </si>
  <si>
    <t>Izdaci za odjecu, uniforme i platno</t>
  </si>
  <si>
    <t>10.24</t>
  </si>
  <si>
    <t>Hrana i prehrambeni artikli</t>
  </si>
  <si>
    <t>10.25</t>
  </si>
  <si>
    <t>Materijal za pripremanje hrane</t>
  </si>
  <si>
    <t>10.26</t>
  </si>
  <si>
    <t>Materijal za čišćenje</t>
  </si>
  <si>
    <t>10.27</t>
  </si>
  <si>
    <t>Posteljna oprema / Posteljni materijal</t>
  </si>
  <si>
    <t>10.28</t>
  </si>
  <si>
    <t>Registarske tablice</t>
  </si>
  <si>
    <t>10.29</t>
  </si>
  <si>
    <t>Izdaci za pasoske knjizice</t>
  </si>
  <si>
    <t>10.30</t>
  </si>
  <si>
    <t>Izdaci za licne karte i vozacke dozvole</t>
  </si>
  <si>
    <t>10.31</t>
  </si>
  <si>
    <t>HTZ oprema</t>
  </si>
  <si>
    <t>10.32</t>
  </si>
  <si>
    <t>Ispravka zalihe na kraju godine</t>
  </si>
  <si>
    <t>10.33</t>
  </si>
  <si>
    <t>Troškovi sitnog inventara</t>
  </si>
  <si>
    <t>10.34</t>
  </si>
  <si>
    <t>Nabava materijala za obilježavanje stoke</t>
  </si>
  <si>
    <t>11.1</t>
  </si>
  <si>
    <t>Benzin</t>
  </si>
  <si>
    <t>11.2</t>
  </si>
  <si>
    <t>Dizel</t>
  </si>
  <si>
    <t>11.3</t>
  </si>
  <si>
    <t>Motorno ulje</t>
  </si>
  <si>
    <t>11.4</t>
  </si>
  <si>
    <t>Mlazno gorivo</t>
  </si>
  <si>
    <t>11.5</t>
  </si>
  <si>
    <t>Usluge premještanja i selidbe</t>
  </si>
  <si>
    <t>11.6</t>
  </si>
  <si>
    <t>Prevoz robe (vazdusni, cestovni, zeljeznicki)</t>
  </si>
  <si>
    <t>11.7</t>
  </si>
  <si>
    <t>Registracija motornih vozila</t>
  </si>
  <si>
    <t>11.8</t>
  </si>
  <si>
    <t>Prijevozne usluge-taxi</t>
  </si>
  <si>
    <t>11.9</t>
  </si>
  <si>
    <t>Troškovi utovara i istovara</t>
  </si>
  <si>
    <t>12.1</t>
  </si>
  <si>
    <t>Unajmljivanje prostora ili zgrada</t>
  </si>
  <si>
    <t>12.2</t>
  </si>
  <si>
    <t>Unajmljivanje stanova</t>
  </si>
  <si>
    <t>12.3</t>
  </si>
  <si>
    <t>Unajmljivanje skladišnog prostora</t>
  </si>
  <si>
    <t>12.4</t>
  </si>
  <si>
    <t>Unajmljivanje parking prostora</t>
  </si>
  <si>
    <t>12.5</t>
  </si>
  <si>
    <t>Zakup za smještaj telekomunikacijske opreme</t>
  </si>
  <si>
    <t>12.6</t>
  </si>
  <si>
    <t>Unajmljivanje zemljišta</t>
  </si>
  <si>
    <t>12.7</t>
  </si>
  <si>
    <t>Unajmljivanje opreme</t>
  </si>
  <si>
    <t>12.8</t>
  </si>
  <si>
    <t>Unajmljivanje vozila</t>
  </si>
  <si>
    <t>12.9</t>
  </si>
  <si>
    <t>Unajmljivanje tornjeva, releja i antenskih stubova</t>
  </si>
  <si>
    <t>12.10</t>
  </si>
  <si>
    <t>Unajmljivanje vodova i digitalnih kanala</t>
  </si>
  <si>
    <t>13.1</t>
  </si>
  <si>
    <t>Materijal za opravku i održavanje zgrada</t>
  </si>
  <si>
    <t>13.2</t>
  </si>
  <si>
    <t>Materijal za opravku i održavanje opreme</t>
  </si>
  <si>
    <t>13.3</t>
  </si>
  <si>
    <t>Materijal za opravku i održavanje vozila</t>
  </si>
  <si>
    <t>13.4</t>
  </si>
  <si>
    <t>Materijal za opravku i održavanje cesta, željeznica i mostova</t>
  </si>
  <si>
    <t>13.5</t>
  </si>
  <si>
    <t>Ostali materijal za tekuce održavanje</t>
  </si>
  <si>
    <t>13.6</t>
  </si>
  <si>
    <t>Usluge opravki i održavanja zgrada</t>
  </si>
  <si>
    <t>13.7</t>
  </si>
  <si>
    <t>Usluge opravki i održavanja opreme</t>
  </si>
  <si>
    <t>13.8</t>
  </si>
  <si>
    <t>Usluge opravki i održavanja vozila</t>
  </si>
  <si>
    <t>13.9</t>
  </si>
  <si>
    <t>Usluge opravki i održavanja cesta, željeznica i mostova</t>
  </si>
  <si>
    <t>13.10</t>
  </si>
  <si>
    <t>Usluge za popravke vodovoda i kanalizacije</t>
  </si>
  <si>
    <t>13.11</t>
  </si>
  <si>
    <t>Usluge pranja  vozila</t>
  </si>
  <si>
    <t>13.12</t>
  </si>
  <si>
    <t>Usluge održavanja softvera</t>
  </si>
  <si>
    <t>13.13</t>
  </si>
  <si>
    <t>Ostale usluge tekućeg održavanja</t>
  </si>
  <si>
    <t>14.1</t>
  </si>
  <si>
    <t>Osiguranje imovine</t>
  </si>
  <si>
    <t>14.2</t>
  </si>
  <si>
    <t>Osiguranje obaveza</t>
  </si>
  <si>
    <t>14.3</t>
  </si>
  <si>
    <t>Osiguranje vozila</t>
  </si>
  <si>
    <t>14.4</t>
  </si>
  <si>
    <t>Osiguranje zaposlenih - kolektivno zivotno osiguranje</t>
  </si>
  <si>
    <t>14.5</t>
  </si>
  <si>
    <t>Osiguranje zaposlenih pri odlasku na sluzbeni put</t>
  </si>
  <si>
    <t>14.6</t>
  </si>
  <si>
    <t>Osiguranje zaposlenih od minske nesrece</t>
  </si>
  <si>
    <t>14.7</t>
  </si>
  <si>
    <t>Izdaci bankarskih usluga</t>
  </si>
  <si>
    <t>14.8</t>
  </si>
  <si>
    <t>Izdaci platnog prometa</t>
  </si>
  <si>
    <t>14.9</t>
  </si>
  <si>
    <t>Izdaci za negativne kursne razlike</t>
  </si>
  <si>
    <t>15.1</t>
  </si>
  <si>
    <t>Usluge medija</t>
  </si>
  <si>
    <t>15.2</t>
  </si>
  <si>
    <t>Usluge stampanja - tiskanja</t>
  </si>
  <si>
    <t>15.3</t>
  </si>
  <si>
    <t>Usluge javnog informiranja i odnosa sa javnošću</t>
  </si>
  <si>
    <t>15.4</t>
  </si>
  <si>
    <t>Usluge reprezentacije</t>
  </si>
  <si>
    <t>15.5</t>
  </si>
  <si>
    <t>Usluge objavljivanja tendera i oglasa</t>
  </si>
  <si>
    <t>15.6</t>
  </si>
  <si>
    <t>Usluge izrade službenih legitimacija</t>
  </si>
  <si>
    <t>15.7</t>
  </si>
  <si>
    <t>Ostali izdaci za informiranje</t>
  </si>
  <si>
    <t>15.8</t>
  </si>
  <si>
    <t>Usluge odrzavanje konvencija i obrazovanja</t>
  </si>
  <si>
    <t>15.9</t>
  </si>
  <si>
    <t>Usluge stručnog obrazovanja</t>
  </si>
  <si>
    <t>15.10</t>
  </si>
  <si>
    <t>Izdaci za specijalizaciju i školovanje</t>
  </si>
  <si>
    <t>15.11</t>
  </si>
  <si>
    <t>Izdaci za stručne ispite</t>
  </si>
  <si>
    <t>15.12</t>
  </si>
  <si>
    <t>Usluge stručne pripreme tehnoloških viškova</t>
  </si>
  <si>
    <t>15.13</t>
  </si>
  <si>
    <t>Usluge održavanja kurseva za policijske službenike</t>
  </si>
  <si>
    <t>15.14</t>
  </si>
  <si>
    <t>Izdaci računovodstvenih i revizijskih usluga</t>
  </si>
  <si>
    <t>15.15</t>
  </si>
  <si>
    <t>Pravne usluge</t>
  </si>
  <si>
    <t>15.16</t>
  </si>
  <si>
    <t>Autorski honorari (bruto iznos)</t>
  </si>
  <si>
    <t>15.17</t>
  </si>
  <si>
    <t>Izdaci za hardverske i softverske usluge</t>
  </si>
  <si>
    <t>15.18</t>
  </si>
  <si>
    <t>Usluge prevođenja</t>
  </si>
  <si>
    <t>15.19</t>
  </si>
  <si>
    <t>Troškovi vještacenja, svjedoka i sudija porotnika</t>
  </si>
  <si>
    <t>15.20</t>
  </si>
  <si>
    <t>Troškovi advokata u predmetima obavezne odbrane</t>
  </si>
  <si>
    <t>15.21</t>
  </si>
  <si>
    <t>Ostale strucne usluge</t>
  </si>
  <si>
    <t>15.22</t>
  </si>
  <si>
    <t>Usluge primarne zdravstvene zaštite</t>
  </si>
  <si>
    <t>15.23</t>
  </si>
  <si>
    <t>Usluge konsultativno -specijalističke zdravstvene zaštite</t>
  </si>
  <si>
    <t>15.24</t>
  </si>
  <si>
    <t>Usluge bolničke zaštite</t>
  </si>
  <si>
    <t>15.25</t>
  </si>
  <si>
    <t>Usluge hemodijalize</t>
  </si>
  <si>
    <t>15.26</t>
  </si>
  <si>
    <t>Usluge liječenja u inozemstvu</t>
  </si>
  <si>
    <t>15.27</t>
  </si>
  <si>
    <t>Usluge za suzbijanje zaraznih bolesti životinja</t>
  </si>
  <si>
    <t>15.28</t>
  </si>
  <si>
    <t>Izdaci za obavljanje funkcije poslanika i delegata</t>
  </si>
  <si>
    <t>15.29</t>
  </si>
  <si>
    <t>Laboratorijske usluge</t>
  </si>
  <si>
    <t>15.30</t>
  </si>
  <si>
    <t>Ostale medicinske i laboratorijske usluge</t>
  </si>
  <si>
    <t>15.31</t>
  </si>
  <si>
    <t>Izdaci za rad Upravnog i Nadzornog odbora i drugih tijela</t>
  </si>
  <si>
    <t>15.32</t>
  </si>
  <si>
    <t>Izdaci za porez na dohodak po osnovu rada UO i NO i drugih tijela</t>
  </si>
  <si>
    <t>15.33</t>
  </si>
  <si>
    <t>Posebna naknada za zaštitu od prirodnih i dr nesreca po osnovu  rada UO i NO i drugih tijela</t>
  </si>
  <si>
    <t>15.34</t>
  </si>
  <si>
    <t>Doprinosi po osnovu  rada UO i NO i drugih tijela</t>
  </si>
  <si>
    <t>15.35</t>
  </si>
  <si>
    <t>Izdaci za rad komisija</t>
  </si>
  <si>
    <t>15.36</t>
  </si>
  <si>
    <t>Izdaci za porez na dohodak za rad komisija</t>
  </si>
  <si>
    <t>15.37</t>
  </si>
  <si>
    <t>Posebna naknada za zaštitu od prirodnih i dr nesreca za rad komisija</t>
  </si>
  <si>
    <t>15.38</t>
  </si>
  <si>
    <t>Doprinosi za rad komisija</t>
  </si>
  <si>
    <t>15.39</t>
  </si>
  <si>
    <t>Zatezne kamate</t>
  </si>
  <si>
    <t>15.40</t>
  </si>
  <si>
    <t>Troškovi spora</t>
  </si>
  <si>
    <t>15.41</t>
  </si>
  <si>
    <t>Usluge po nalogu Tužiteljstva</t>
  </si>
  <si>
    <t>15.42</t>
  </si>
  <si>
    <t xml:space="preserve">Troškovi postupka prinudne naplate </t>
  </si>
  <si>
    <t>15.43</t>
  </si>
  <si>
    <t>Posebne istražne radnje</t>
  </si>
  <si>
    <t>15.44</t>
  </si>
  <si>
    <t>Troškovi svjedoka (dnevnice, prevoz, smještaj)</t>
  </si>
  <si>
    <t>15.45</t>
  </si>
  <si>
    <t>Usluge po nalogu Suda BiH</t>
  </si>
  <si>
    <t>15.46</t>
  </si>
  <si>
    <t>Troškovi po osnovu oslobadajucih presuda</t>
  </si>
  <si>
    <t>15.47</t>
  </si>
  <si>
    <t>Izdaci za usluge na temelju ugovora o djelu</t>
  </si>
  <si>
    <t>15.48</t>
  </si>
  <si>
    <t>Ugovori za privremene i povremene poslove</t>
  </si>
  <si>
    <t>15.49</t>
  </si>
  <si>
    <t>Izdaci za volonterski rad po osnovu ugovora o volonterskom radu</t>
  </si>
  <si>
    <t>15.50</t>
  </si>
  <si>
    <t>Izdaci poslanicima i delegatima za rad u izbornoj jedinici (bruto iznos)</t>
  </si>
  <si>
    <t>15.51</t>
  </si>
  <si>
    <t>Izdaci za poreze na dohodak po osnovu ugovora o djelu</t>
  </si>
  <si>
    <t>15.52</t>
  </si>
  <si>
    <t>Izdaci za poreze na dohodak po osnovu ugovora o privremenim i povremenim poslovima</t>
  </si>
  <si>
    <t>15.53</t>
  </si>
  <si>
    <t>Posebna naknada na dohodak za zaštitu od prirodnih i drugih nesreca po osnovu privremenim i povremenim poslovima</t>
  </si>
  <si>
    <t>15.54</t>
  </si>
  <si>
    <t>Posebna naknada na dohodak za zaštitu od prirodnih i drugih nesreca po osnovu ugovora o djelu</t>
  </si>
  <si>
    <t>15.55</t>
  </si>
  <si>
    <t>Doprinosi po osnovu ugovora o djelu</t>
  </si>
  <si>
    <t>15.56</t>
  </si>
  <si>
    <t>Doprinosi po osnovu ugovora o privremenim i povremenim poslovima</t>
  </si>
  <si>
    <t>15.57</t>
  </si>
  <si>
    <t>Izdaci za poreze na dohodak po osnovu ugovora o volonterskom radu</t>
  </si>
  <si>
    <t>15.58</t>
  </si>
  <si>
    <t>Posebna naknada na dohodak za zaštitu od prirodnih i drugih nesreca po osnovu ugovora o volonterskom radu</t>
  </si>
  <si>
    <t>15.59</t>
  </si>
  <si>
    <t>Doprinosi po osnovu ugovora o volonterskom radu</t>
  </si>
  <si>
    <t>15.60</t>
  </si>
  <si>
    <t>Ostale nespomenute usluge i dadžbine</t>
  </si>
  <si>
    <t>15.61</t>
  </si>
  <si>
    <t>Izdaci za kreditni rejting</t>
  </si>
  <si>
    <t>15.62</t>
  </si>
  <si>
    <t>Usluge stampanja poreznih markica</t>
  </si>
  <si>
    <t>15.63</t>
  </si>
  <si>
    <t>Izdaci na temelju poslova sigurnosti i obavještajnih poslova</t>
  </si>
  <si>
    <t>15.64</t>
  </si>
  <si>
    <t>Pruzanje ugostiteljskih usluga i usluge smještaja</t>
  </si>
  <si>
    <t>15.65</t>
  </si>
  <si>
    <t>Protokolarni troškovi</t>
  </si>
  <si>
    <t>15.66</t>
  </si>
  <si>
    <t>Usluge fizičkog obezbjeđenja objekata</t>
  </si>
  <si>
    <t>15.67</t>
  </si>
  <si>
    <t>Izdaci za PDV</t>
  </si>
  <si>
    <t>15.68</t>
  </si>
  <si>
    <t>Otpis nenaplativih potraživanja</t>
  </si>
  <si>
    <t>34.1</t>
  </si>
  <si>
    <t>34.2</t>
  </si>
  <si>
    <t>34.3</t>
  </si>
  <si>
    <t>34.4</t>
  </si>
  <si>
    <t>34.5</t>
  </si>
  <si>
    <t>34.6</t>
  </si>
  <si>
    <t>Vazduhoplovna vozila</t>
  </si>
  <si>
    <t>34.7</t>
  </si>
  <si>
    <t>34.8</t>
  </si>
  <si>
    <t>34.9</t>
  </si>
  <si>
    <t>Bibliotetske i školske knige</t>
  </si>
  <si>
    <t>34.10</t>
  </si>
  <si>
    <t>Opremanje i namjestanje ucionica i biblioteka</t>
  </si>
  <si>
    <t>34.11</t>
  </si>
  <si>
    <t>34.12</t>
  </si>
  <si>
    <t>34.13</t>
  </si>
  <si>
    <t>Rekreaciona oprema</t>
  </si>
  <si>
    <t>34.14</t>
  </si>
  <si>
    <t>34.15</t>
  </si>
  <si>
    <t>34.16</t>
  </si>
  <si>
    <t>34.17</t>
  </si>
  <si>
    <t>Medicinska i stomatološka oprema</t>
  </si>
  <si>
    <t>34.18</t>
  </si>
  <si>
    <t>Oprema za ispitivanje okolisa</t>
  </si>
  <si>
    <t>34.19</t>
  </si>
  <si>
    <t>34.20</t>
  </si>
  <si>
    <t>34.21</t>
  </si>
  <si>
    <t>34.22</t>
  </si>
  <si>
    <t>34.23</t>
  </si>
  <si>
    <t>34.24</t>
  </si>
  <si>
    <t>34.25</t>
  </si>
  <si>
    <t>Specijalna oprema za monitoring</t>
  </si>
  <si>
    <t>34.26</t>
  </si>
  <si>
    <t>34.27</t>
  </si>
  <si>
    <t>34.28</t>
  </si>
  <si>
    <t>x [NP]</t>
  </si>
  <si>
    <t>Period izvještavanja: od  01.01.2015. do 31.12.2015.</t>
  </si>
  <si>
    <t>Antidoping edukacija i štampanje materijala za sportiste i monitoring aktivnosti saveza pri donošenju vlastitih antidoping pravilnika</t>
  </si>
  <si>
    <t xml:space="preserve"> Period izvještavanja: od  01.01.2015. do 31.12.2015.</t>
  </si>
  <si>
    <t>x</t>
  </si>
  <si>
    <t>Procenat 4/3 x 100</t>
  </si>
  <si>
    <t>Ravnatelj</t>
  </si>
  <si>
    <t>Pomoćnik ravnatelja</t>
  </si>
  <si>
    <t>Stručni savjetnik</t>
  </si>
  <si>
    <t>Viši stručni saradnik</t>
  </si>
  <si>
    <t>Stručni saradnik</t>
  </si>
  <si>
    <t>Referent</t>
  </si>
  <si>
    <t>2</t>
  </si>
  <si>
    <t>3</t>
  </si>
  <si>
    <t>4</t>
  </si>
  <si>
    <t>5</t>
  </si>
  <si>
    <t>6</t>
  </si>
  <si>
    <t>na dan  31.12.2015. godine</t>
  </si>
  <si>
    <t>Period izvještavanja: od  01.01 do 31.12.2015.</t>
  </si>
  <si>
    <t>sa stanjem na dan  31.12.2015. godine</t>
  </si>
  <si>
    <t xml:space="preserve">Radni stol </t>
  </si>
  <si>
    <t>Konferencijski stol</t>
  </si>
  <si>
    <t xml:space="preserve">Mobilni ladičar </t>
  </si>
  <si>
    <t>Ormar</t>
  </si>
  <si>
    <t>Laserski štampač</t>
  </si>
  <si>
    <t xml:space="preserve">Monitor </t>
  </si>
  <si>
    <t>Centralna jedinica</t>
  </si>
  <si>
    <t>Prijenosno računalo</t>
  </si>
  <si>
    <t xml:space="preserve">Telefon fiksni </t>
  </si>
  <si>
    <t>UPS uređaj</t>
  </si>
  <si>
    <t>30</t>
  </si>
  <si>
    <t>x [NP+PPN]</t>
  </si>
  <si>
    <t>x [PPN]</t>
  </si>
  <si>
    <t>0718020</t>
  </si>
  <si>
    <t>SLUŽBENA VOZILA</t>
  </si>
  <si>
    <t>Brojno stanje na dan 31.12.2013.</t>
  </si>
  <si>
    <t>Brojno stanje na dan 31.12.2014.</t>
  </si>
  <si>
    <t>2015. godina</t>
  </si>
  <si>
    <t xml:space="preserve">Broj vozila propisan Pravilnikom </t>
  </si>
  <si>
    <t xml:space="preserve">prodato </t>
  </si>
  <si>
    <t xml:space="preserve">nabavljeno </t>
  </si>
  <si>
    <t>trenutno stanje</t>
  </si>
  <si>
    <t>Broj vozila</t>
  </si>
  <si>
    <t>SLUŽBENA SPECIJALIZOVANA VOZILA</t>
  </si>
  <si>
    <r>
      <t>NAZIV INSTITUCIJE</t>
    </r>
    <r>
      <rPr>
        <b/>
        <sz val="16"/>
        <color theme="1"/>
        <rFont val="Helvetica"/>
        <family val="2"/>
        <scheme val="minor"/>
      </rPr>
      <t xml:space="preserve">: </t>
    </r>
    <r>
      <rPr>
        <b/>
        <sz val="11"/>
        <color theme="1"/>
        <rFont val="Helvetica"/>
        <charset val="238"/>
        <scheme val="minor"/>
      </rPr>
      <t>AGENCIJA ZA ANTIDOPING KONTROLU BiH</t>
    </r>
  </si>
  <si>
    <t>Napomena:</t>
  </si>
  <si>
    <t xml:space="preserve">Agencija je tokom 2015. godine, u skladu sa članom 14. stav (1) Pravilnika o uslovima nabavke i načinu korištenja službenih vozila u institucijama Bosne i Hercegovine, tokom 2015. godine izvršila prodaju, putem javnog nadmetanja – licitacije, prekobrojnog službenog putničkog motornog vozila RENAULT SCENIC po cijeni od 1.666,00 KM.  </t>
  </si>
  <si>
    <t>26a</t>
  </si>
  <si>
    <t>Donacije - Transferi iz inostranstva</t>
  </si>
  <si>
    <t>42a</t>
  </si>
  <si>
    <t>Primici od prodaje prometnih vozila</t>
  </si>
  <si>
    <t>Slavko Matić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</si>
</sst>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K_M_-;\-* #,##0.00\ _K_M_-;_-* &quot;-&quot;??\ _K_M_-;_-@_-"/>
    <numFmt numFmtId="164" formatCode="0.0%"/>
    <numFmt numFmtId="165" formatCode="000"/>
    <numFmt numFmtId="166" formatCode="000000"/>
    <numFmt numFmtId="167" formatCode="00000"/>
    <numFmt numFmtId="168" formatCode="_(* #,##0.00_);_(* \(#,##0.00\);_(* &quot;-&quot;??_);_(@_)"/>
    <numFmt numFmtId="169" formatCode="_-* #,##0.00_-;\-* #,##0.00_-;_-* &quot;-&quot;??_-;_-@_-"/>
    <numFmt numFmtId="170" formatCode="_(&quot;$&quot;* #,##0.00_);_(&quot;$&quot;* \(#,##0.00\);_(&quot;$&quot;* &quot;-&quot;??_);_(@_)"/>
    <numFmt numFmtId="171" formatCode="#,##0.00&quot;       &quot;;\-#,##0.00&quot;       &quot;;&quot; -&quot;#&quot;       &quot;;@\ "/>
    <numFmt numFmtId="172" formatCode="#,##0;[Red]#,##0"/>
  </numFmts>
  <fonts count="123">
    <font>
      <sz val="12"/>
      <color indexed="8"/>
      <name val="Verdana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 Bold"/>
    </font>
    <font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sz val="11"/>
      <color indexed="8"/>
      <name val="Arial Bold"/>
    </font>
    <font>
      <sz val="9"/>
      <color indexed="8"/>
      <name val="Arial Bold"/>
    </font>
    <font>
      <sz val="12"/>
      <color indexed="8"/>
      <name val="Verdana"/>
      <family val="2"/>
      <charset val="238"/>
    </font>
    <font>
      <sz val="9"/>
      <color indexed="8"/>
      <name val="Arial"/>
      <family val="2"/>
      <charset val="238"/>
    </font>
    <font>
      <sz val="12"/>
      <color indexed="8"/>
      <name val="Verdana"/>
      <family val="2"/>
      <charset val="238"/>
    </font>
    <font>
      <sz val="10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 CE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sz val="10"/>
      <name val="Arial CE"/>
      <charset val="238"/>
    </font>
    <font>
      <sz val="11"/>
      <name val="Arial"/>
      <family val="2"/>
      <charset val="238"/>
    </font>
    <font>
      <b/>
      <u/>
      <sz val="9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u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8"/>
      <name val="Arial"/>
      <family val="2"/>
      <charset val="238"/>
    </font>
    <font>
      <sz val="11"/>
      <color indexed="8"/>
      <name val="Calibri"/>
      <family val="2"/>
    </font>
    <font>
      <sz val="12"/>
      <color indexed="8"/>
      <name val="Arial Bold"/>
    </font>
    <font>
      <sz val="12"/>
      <name val="Arial CE"/>
      <family val="2"/>
      <charset val="238"/>
    </font>
    <font>
      <sz val="10"/>
      <name val="Arial Bold"/>
    </font>
    <font>
      <sz val="9"/>
      <color indexed="53"/>
      <name val="Arial"/>
      <family val="2"/>
      <charset val="238"/>
    </font>
    <font>
      <sz val="10"/>
      <color indexed="53"/>
      <name val="Arial"/>
      <family val="2"/>
      <charset val="238"/>
    </font>
    <font>
      <sz val="8"/>
      <name val="Verdana"/>
      <family val="2"/>
      <charset val="238"/>
    </font>
    <font>
      <sz val="8"/>
      <name val="Arial"/>
      <family val="2"/>
    </font>
    <font>
      <sz val="8"/>
      <color indexed="8"/>
      <name val="Arial"/>
      <family val="2"/>
    </font>
    <font>
      <b/>
      <sz val="10"/>
      <color indexed="53"/>
      <name val="Arial"/>
      <family val="2"/>
      <charset val="238"/>
    </font>
    <font>
      <i/>
      <sz val="9"/>
      <name val="Arial CE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9"/>
      <color indexed="53"/>
      <name val="Arial"/>
      <family val="2"/>
      <charset val="238"/>
    </font>
    <font>
      <u/>
      <sz val="8"/>
      <name val="Arial"/>
      <family val="2"/>
      <charset val="238"/>
    </font>
    <font>
      <b/>
      <u/>
      <sz val="8"/>
      <name val="Arial"/>
      <family val="2"/>
      <charset val="238"/>
    </font>
    <font>
      <sz val="8"/>
      <name val="Arial CE"/>
      <family val="2"/>
      <charset val="238"/>
    </font>
    <font>
      <b/>
      <sz val="12"/>
      <name val="Arial CE"/>
      <charset val="238"/>
    </font>
    <font>
      <b/>
      <sz val="12"/>
      <name val="Arial"/>
      <family val="2"/>
    </font>
    <font>
      <sz val="12"/>
      <name val="Arial"/>
      <family val="2"/>
    </font>
    <font>
      <b/>
      <u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i/>
      <sz val="12"/>
      <name val="Arial"/>
      <family val="2"/>
    </font>
    <font>
      <i/>
      <sz val="9"/>
      <name val="Arial"/>
      <family val="2"/>
      <charset val="238"/>
    </font>
    <font>
      <i/>
      <sz val="9"/>
      <color indexed="8"/>
      <name val="Arial"/>
      <family val="2"/>
    </font>
    <font>
      <i/>
      <sz val="12"/>
      <name val="Arial"/>
      <family val="2"/>
      <charset val="238"/>
    </font>
    <font>
      <sz val="12"/>
      <name val="Times New Roman"/>
      <family val="1"/>
    </font>
    <font>
      <sz val="10"/>
      <color indexed="8"/>
      <name val="Arial"/>
      <family val="2"/>
    </font>
    <font>
      <b/>
      <sz val="11"/>
      <color indexed="8"/>
      <name val="Arial CE"/>
    </font>
    <font>
      <b/>
      <sz val="10"/>
      <color indexed="8"/>
      <name val="Arial CE"/>
    </font>
    <font>
      <b/>
      <sz val="10"/>
      <name val="Arial CE"/>
    </font>
    <font>
      <sz val="12"/>
      <color indexed="8"/>
      <name val="Arial"/>
      <family val="2"/>
      <charset val="238"/>
    </font>
    <font>
      <b/>
      <sz val="10"/>
      <color indexed="8"/>
      <name val="Arial CE"/>
      <charset val="238"/>
    </font>
    <font>
      <sz val="10"/>
      <color indexed="8"/>
      <name val="Arial CE"/>
    </font>
    <font>
      <sz val="10"/>
      <name val="Arial CE"/>
    </font>
    <font>
      <u/>
      <sz val="10"/>
      <color indexed="8"/>
      <name val="Arial"/>
      <family val="2"/>
      <charset val="238"/>
    </font>
    <font>
      <sz val="9"/>
      <name val="Arial Bold"/>
    </font>
    <font>
      <b/>
      <sz val="9"/>
      <color indexed="8"/>
      <name val="Arial CE"/>
    </font>
    <font>
      <sz val="9"/>
      <color indexed="8"/>
      <name val="Arial CE"/>
    </font>
    <font>
      <sz val="9"/>
      <name val="Arial CE"/>
    </font>
    <font>
      <sz val="9"/>
      <color indexed="22"/>
      <name val="Arial Bold"/>
    </font>
    <font>
      <sz val="11"/>
      <color theme="1"/>
      <name val="Helvetica"/>
      <family val="2"/>
      <charset val="238"/>
    </font>
    <font>
      <sz val="11"/>
      <color theme="1"/>
      <name val="Helvetica"/>
      <family val="2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u/>
      <sz val="9"/>
      <name val="Arial"/>
      <family val="2"/>
    </font>
    <font>
      <sz val="9"/>
      <name val="ArialC"/>
      <charset val="238"/>
    </font>
    <font>
      <sz val="9"/>
      <name val="Helvetica"/>
      <family val="1"/>
      <charset val="238"/>
      <scheme val="major"/>
    </font>
    <font>
      <sz val="9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1"/>
      <name val="Arial CE"/>
      <charset val="238"/>
    </font>
    <font>
      <sz val="9"/>
      <color theme="1"/>
      <name val="Arial CE"/>
      <charset val="238"/>
    </font>
    <font>
      <sz val="9"/>
      <color theme="1"/>
      <name val="ArialC"/>
      <charset val="238"/>
    </font>
    <font>
      <b/>
      <sz val="9"/>
      <color theme="1"/>
      <name val="Arial CE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Helvetica"/>
      <family val="1"/>
      <charset val="238"/>
      <scheme val="major"/>
    </font>
    <font>
      <b/>
      <sz val="9"/>
      <color rgb="FFFF0000"/>
      <name val="Arial CE"/>
      <charset val="238"/>
    </font>
    <font>
      <sz val="9"/>
      <color rgb="FFFF0000"/>
      <name val="Arial CE"/>
      <charset val="238"/>
    </font>
    <font>
      <b/>
      <sz val="9"/>
      <color rgb="FFFF0000"/>
      <name val="Arial CE"/>
      <family val="2"/>
      <charset val="238"/>
    </font>
    <font>
      <sz val="9"/>
      <color theme="1"/>
      <name val="Arial"/>
      <family val="2"/>
    </font>
    <font>
      <sz val="9"/>
      <color theme="1"/>
      <name val="Arial CE"/>
      <family val="2"/>
      <charset val="238"/>
    </font>
    <font>
      <b/>
      <sz val="10"/>
      <color indexed="8"/>
      <name val="Arial Bold"/>
      <charset val="238"/>
    </font>
    <font>
      <sz val="10"/>
      <color indexed="8"/>
      <name val="Arial Bold"/>
      <charset val="238"/>
    </font>
    <font>
      <b/>
      <sz val="10"/>
      <name val="Times New Roman"/>
      <family val="1"/>
      <charset val="238"/>
    </font>
    <font>
      <sz val="8"/>
      <name val="Times New Roman"/>
      <family val="1"/>
      <charset val="238"/>
    </font>
    <font>
      <sz val="11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9"/>
      <color indexed="8"/>
      <name val="Verdana"/>
      <family val="2"/>
      <charset val="238"/>
    </font>
    <font>
      <b/>
      <sz val="11"/>
      <color theme="1"/>
      <name val="Helvetica"/>
      <family val="2"/>
      <charset val="238"/>
      <scheme val="minor"/>
    </font>
    <font>
      <sz val="11"/>
      <color theme="1"/>
      <name val="Helvetica"/>
      <family val="2"/>
      <scheme val="minor"/>
    </font>
    <font>
      <b/>
      <sz val="16"/>
      <color theme="1"/>
      <name val="Helvetica"/>
      <family val="2"/>
      <scheme val="minor"/>
    </font>
    <font>
      <b/>
      <sz val="11"/>
      <color theme="1"/>
      <name val="Helvetica"/>
      <charset val="238"/>
      <scheme val="minor"/>
    </font>
    <font>
      <sz val="10"/>
      <color theme="1"/>
      <name val="Helvetica"/>
      <family val="2"/>
      <scheme val="minor"/>
    </font>
    <font>
      <sz val="10"/>
      <color theme="1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4.9989318521683403E-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6">
    <xf numFmtId="0" fontId="0" fillId="0" borderId="0" applyNumberFormat="0" applyFill="0" applyBorder="0" applyProtection="0">
      <alignment vertical="top" wrapTex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70" fontId="24" fillId="0" borderId="0" applyFont="0" applyFill="0" applyBorder="0" applyAlignment="0" applyProtection="0"/>
    <xf numFmtId="171" fontId="41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86" fillId="0" borderId="0"/>
    <xf numFmtId="0" fontId="10" fillId="0" borderId="0" applyNumberFormat="0" applyFill="0" applyBorder="0" applyProtection="0">
      <alignment vertical="top" wrapText="1"/>
    </xf>
    <xf numFmtId="0" fontId="28" fillId="0" borderId="0"/>
    <xf numFmtId="0" fontId="13" fillId="0" borderId="0">
      <alignment horizontal="centerContinuous" vertical="justify"/>
    </xf>
    <xf numFmtId="0" fontId="28" fillId="0" borderId="0"/>
    <xf numFmtId="0" fontId="28" fillId="0" borderId="0">
      <alignment horizontal="centerContinuous" vertical="justify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1" fillId="0" borderId="0"/>
    <xf numFmtId="0" fontId="70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88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8" fillId="0" borderId="0" applyNumberFormat="0" applyFill="0" applyBorder="0" applyProtection="0">
      <alignment vertical="top" wrapText="1"/>
    </xf>
    <xf numFmtId="0" fontId="13" fillId="0" borderId="0"/>
    <xf numFmtId="0" fontId="13" fillId="0" borderId="0"/>
    <xf numFmtId="0" fontId="13" fillId="0" borderId="0"/>
    <xf numFmtId="3" fontId="107" fillId="9" borderId="1">
      <alignment horizontal="right" vertical="center" indent="1"/>
      <protection locked="0"/>
    </xf>
    <xf numFmtId="0" fontId="118" fillId="0" borderId="0"/>
  </cellStyleXfs>
  <cellXfs count="1404">
    <xf numFmtId="0" fontId="0" fillId="0" borderId="0" xfId="0" applyFont="1" applyAlignment="1">
      <alignment vertical="top" wrapText="1"/>
    </xf>
    <xf numFmtId="0" fontId="26" fillId="0" borderId="0" xfId="26" applyFont="1" applyFill="1" applyBorder="1" applyAlignment="1"/>
    <xf numFmtId="165" fontId="26" fillId="0" borderId="0" xfId="26" applyNumberFormat="1" applyFont="1" applyFill="1" applyBorder="1" applyAlignment="1"/>
    <xf numFmtId="0" fontId="26" fillId="0" borderId="0" xfId="26" applyFont="1" applyFill="1" applyBorder="1" applyAlignment="1">
      <alignment wrapText="1"/>
    </xf>
    <xf numFmtId="0" fontId="14" fillId="0" borderId="0" xfId="26" applyFont="1" applyFill="1" applyBorder="1" applyAlignment="1"/>
    <xf numFmtId="0" fontId="30" fillId="0" borderId="0" xfId="26" applyFont="1" applyFill="1" applyBorder="1" applyAlignment="1"/>
    <xf numFmtId="165" fontId="26" fillId="0" borderId="1" xfId="26" applyNumberFormat="1" applyFont="1" applyFill="1" applyBorder="1" applyAlignment="1">
      <alignment horizontal="left" vertical="center" wrapText="1"/>
    </xf>
    <xf numFmtId="49" fontId="26" fillId="0" borderId="1" xfId="26" applyNumberFormat="1" applyFont="1" applyFill="1" applyBorder="1" applyAlignment="1">
      <alignment horizontal="center" vertical="center" wrapText="1"/>
    </xf>
    <xf numFmtId="0" fontId="26" fillId="0" borderId="1" xfId="26" applyFont="1" applyFill="1" applyBorder="1" applyAlignment="1">
      <alignment horizontal="center" vertical="center"/>
    </xf>
    <xf numFmtId="3" fontId="23" fillId="2" borderId="1" xfId="26" applyNumberFormat="1" applyFont="1" applyFill="1" applyBorder="1" applyAlignment="1">
      <alignment horizontal="right" vertical="center"/>
    </xf>
    <xf numFmtId="0" fontId="29" fillId="2" borderId="1" xfId="26" applyFont="1" applyFill="1" applyBorder="1" applyAlignment="1">
      <alignment horizontal="left" vertical="center" wrapText="1"/>
    </xf>
    <xf numFmtId="49" fontId="29" fillId="2" borderId="1" xfId="26" applyNumberFormat="1" applyFont="1" applyFill="1" applyBorder="1" applyAlignment="1">
      <alignment horizontal="center" vertical="center" wrapText="1"/>
    </xf>
    <xf numFmtId="165" fontId="29" fillId="2" borderId="1" xfId="26" applyNumberFormat="1" applyFont="1" applyFill="1" applyBorder="1" applyAlignment="1">
      <alignment horizontal="left" vertical="center" wrapText="1"/>
    </xf>
    <xf numFmtId="3" fontId="29" fillId="2" borderId="1" xfId="26" applyNumberFormat="1" applyFont="1" applyFill="1" applyBorder="1" applyAlignment="1">
      <alignment horizontal="right" vertical="center"/>
    </xf>
    <xf numFmtId="3" fontId="29" fillId="2" borderId="1" xfId="26" applyNumberFormat="1" applyFont="1" applyFill="1" applyBorder="1" applyAlignment="1">
      <alignment horizontal="right"/>
    </xf>
    <xf numFmtId="0" fontId="29" fillId="0" borderId="2" xfId="26" applyFont="1" applyFill="1" applyBorder="1" applyAlignment="1">
      <alignment horizontal="center" vertical="center" wrapText="1"/>
    </xf>
    <xf numFmtId="0" fontId="29" fillId="0" borderId="3" xfId="26" applyFont="1" applyBorder="1" applyAlignment="1">
      <alignment horizontal="centerContinuous" vertical="center" wrapText="1"/>
    </xf>
    <xf numFmtId="0" fontId="23" fillId="0" borderId="1" xfId="26" applyFont="1" applyBorder="1" applyAlignment="1">
      <alignment horizontal="center" vertical="center" wrapText="1"/>
    </xf>
    <xf numFmtId="0" fontId="25" fillId="0" borderId="1" xfId="26" applyFont="1" applyFill="1" applyBorder="1" applyAlignment="1">
      <alignment horizontal="centerContinuous" vertical="center" wrapText="1"/>
    </xf>
    <xf numFmtId="0" fontId="15" fillId="0" borderId="1" xfId="26" applyFont="1" applyFill="1" applyBorder="1" applyAlignment="1">
      <alignment horizontal="center" vertical="center" wrapText="1"/>
    </xf>
    <xf numFmtId="0" fontId="28" fillId="0" borderId="0" xfId="28"/>
    <xf numFmtId="0" fontId="28" fillId="0" borderId="0" xfId="28" applyBorder="1"/>
    <xf numFmtId="0" fontId="14" fillId="0" borderId="0" xfId="28" applyFont="1" applyBorder="1" applyAlignment="1">
      <alignment horizontal="center" wrapText="1"/>
    </xf>
    <xf numFmtId="164" fontId="33" fillId="0" borderId="1" xfId="28" applyNumberFormat="1" applyFont="1" applyBorder="1" applyAlignment="1">
      <alignment horizontal="center"/>
    </xf>
    <xf numFmtId="164" fontId="33" fillId="0" borderId="4" xfId="28" applyNumberFormat="1" applyFont="1" applyBorder="1" applyAlignment="1">
      <alignment horizontal="center"/>
    </xf>
    <xf numFmtId="3" fontId="16" fillId="2" borderId="1" xfId="28" applyNumberFormat="1" applyFont="1" applyFill="1" applyBorder="1" applyAlignment="1">
      <alignment horizontal="right"/>
    </xf>
    <xf numFmtId="0" fontId="19" fillId="2" borderId="1" xfId="28" applyFont="1" applyFill="1" applyBorder="1"/>
    <xf numFmtId="0" fontId="17" fillId="2" borderId="1" xfId="28" applyFont="1" applyFill="1" applyBorder="1" applyAlignment="1">
      <alignment wrapText="1"/>
    </xf>
    <xf numFmtId="0" fontId="18" fillId="0" borderId="1" xfId="28" applyFont="1" applyBorder="1" applyAlignment="1">
      <alignment horizontal="center" vertical="center"/>
    </xf>
    <xf numFmtId="3" fontId="16" fillId="0" borderId="1" xfId="28" applyNumberFormat="1" applyFont="1" applyBorder="1" applyAlignment="1">
      <alignment horizontal="right"/>
    </xf>
    <xf numFmtId="0" fontId="16" fillId="0" borderId="1" xfId="28" applyFont="1" applyBorder="1" applyAlignment="1">
      <alignment horizontal="center" vertical="center" wrapText="1"/>
    </xf>
    <xf numFmtId="0" fontId="18" fillId="0" borderId="1" xfId="28" applyFont="1" applyBorder="1" applyAlignment="1">
      <alignment horizontal="center" vertical="center" wrapText="1"/>
    </xf>
    <xf numFmtId="0" fontId="16" fillId="0" borderId="1" xfId="28" applyFont="1" applyBorder="1" applyAlignment="1">
      <alignment vertical="center" wrapText="1"/>
    </xf>
    <xf numFmtId="164" fontId="33" fillId="2" borderId="1" xfId="28" applyNumberFormat="1" applyFont="1" applyFill="1" applyBorder="1" applyAlignment="1">
      <alignment horizontal="center"/>
    </xf>
    <xf numFmtId="164" fontId="33" fillId="2" borderId="4" xfId="28" applyNumberFormat="1" applyFont="1" applyFill="1" applyBorder="1" applyAlignment="1">
      <alignment horizontal="center"/>
    </xf>
    <xf numFmtId="3" fontId="19" fillId="2" borderId="1" xfId="28" applyNumberFormat="1" applyFont="1" applyFill="1" applyBorder="1" applyAlignment="1">
      <alignment horizontal="right"/>
    </xf>
    <xf numFmtId="0" fontId="17" fillId="2" borderId="1" xfId="28" applyFont="1" applyFill="1" applyBorder="1" applyAlignment="1">
      <alignment horizontal="center" vertical="center"/>
    </xf>
    <xf numFmtId="0" fontId="22" fillId="0" borderId="1" xfId="28" applyFont="1" applyBorder="1" applyAlignment="1">
      <alignment horizontal="justify" wrapText="1"/>
    </xf>
    <xf numFmtId="0" fontId="21" fillId="2" borderId="1" xfId="28" applyFont="1" applyFill="1" applyBorder="1" applyAlignment="1">
      <alignment horizontal="justify" wrapText="1"/>
    </xf>
    <xf numFmtId="0" fontId="20" fillId="0" borderId="1" xfId="28" applyFont="1" applyBorder="1" applyAlignment="1">
      <alignment horizontal="justify" wrapText="1"/>
    </xf>
    <xf numFmtId="3" fontId="17" fillId="0" borderId="5" xfId="28" applyNumberFormat="1" applyFont="1" applyBorder="1" applyAlignment="1">
      <alignment horizontal="right"/>
    </xf>
    <xf numFmtId="0" fontId="16" fillId="0" borderId="1" xfId="28" applyFont="1" applyBorder="1" applyAlignment="1">
      <alignment horizontal="center" vertical="center"/>
    </xf>
    <xf numFmtId="3" fontId="17" fillId="0" borderId="1" xfId="28" applyNumberFormat="1" applyFont="1" applyBorder="1" applyAlignment="1">
      <alignment horizontal="right"/>
    </xf>
    <xf numFmtId="0" fontId="17" fillId="0" borderId="1" xfId="28" applyFont="1" applyBorder="1" applyAlignment="1">
      <alignment horizontal="center" vertical="center"/>
    </xf>
    <xf numFmtId="0" fontId="17" fillId="0" borderId="1" xfId="28" applyFont="1" applyBorder="1" applyAlignment="1">
      <alignment wrapText="1"/>
    </xf>
    <xf numFmtId="0" fontId="16" fillId="0" borderId="1" xfId="28" applyFont="1" applyBorder="1" applyAlignment="1">
      <alignment wrapText="1"/>
    </xf>
    <xf numFmtId="3" fontId="19" fillId="0" borderId="1" xfId="28" applyNumberFormat="1" applyFont="1" applyBorder="1" applyAlignment="1">
      <alignment horizontal="right" vertical="justify"/>
    </xf>
    <xf numFmtId="0" fontId="16" fillId="0" borderId="1" xfId="28" applyFont="1" applyBorder="1" applyAlignment="1">
      <alignment horizontal="left" wrapText="1"/>
    </xf>
    <xf numFmtId="3" fontId="17" fillId="2" borderId="5" xfId="28" applyNumberFormat="1" applyFont="1" applyFill="1" applyBorder="1" applyAlignment="1">
      <alignment horizontal="right"/>
    </xf>
    <xf numFmtId="3" fontId="17" fillId="2" borderId="1" xfId="28" applyNumberFormat="1" applyFont="1" applyFill="1" applyBorder="1" applyAlignment="1">
      <alignment horizontal="right"/>
    </xf>
    <xf numFmtId="3" fontId="33" fillId="0" borderId="4" xfId="28" applyNumberFormat="1" applyFont="1" applyBorder="1" applyAlignment="1">
      <alignment horizontal="right"/>
    </xf>
    <xf numFmtId="3" fontId="19" fillId="0" borderId="4" xfId="28" applyNumberFormat="1" applyFont="1" applyBorder="1" applyAlignment="1">
      <alignment horizontal="right"/>
    </xf>
    <xf numFmtId="3" fontId="33" fillId="2" borderId="1" xfId="28" applyNumberFormat="1" applyFont="1" applyFill="1" applyBorder="1" applyAlignment="1">
      <alignment horizontal="right"/>
    </xf>
    <xf numFmtId="0" fontId="17" fillId="2" borderId="1" xfId="28" applyFont="1" applyFill="1" applyBorder="1" applyAlignment="1">
      <alignment horizontal="center" vertical="center" wrapText="1"/>
    </xf>
    <xf numFmtId="0" fontId="17" fillId="2" borderId="1" xfId="28" applyFont="1" applyFill="1" applyBorder="1" applyAlignment="1">
      <alignment horizontal="left" vertical="center" wrapText="1"/>
    </xf>
    <xf numFmtId="0" fontId="27" fillId="0" borderId="1" xfId="28" applyFont="1" applyBorder="1" applyAlignment="1">
      <alignment horizontal="center"/>
    </xf>
    <xf numFmtId="0" fontId="17" fillId="0" borderId="1" xfId="28" applyFont="1" applyBorder="1" applyAlignment="1">
      <alignment horizontal="center"/>
    </xf>
    <xf numFmtId="0" fontId="17" fillId="0" borderId="1" xfId="28" applyFont="1" applyBorder="1" applyAlignment="1">
      <alignment horizontal="centerContinuous" vertical="center" wrapText="1"/>
    </xf>
    <xf numFmtId="0" fontId="25" fillId="0" borderId="1" xfId="28" applyFont="1" applyBorder="1" applyAlignment="1">
      <alignment horizontal="center" vertical="center" wrapText="1"/>
    </xf>
    <xf numFmtId="0" fontId="25" fillId="0" borderId="1" xfId="28" applyFont="1" applyBorder="1" applyAlignment="1">
      <alignment horizontal="centerContinuous" vertical="center" wrapText="1"/>
    </xf>
    <xf numFmtId="0" fontId="25" fillId="0" borderId="6" xfId="28" applyFont="1" applyBorder="1" applyAlignment="1">
      <alignment horizontal="center" vertical="center" wrapText="1"/>
    </xf>
    <xf numFmtId="0" fontId="19" fillId="0" borderId="6" xfId="28" applyFont="1" applyBorder="1" applyAlignment="1">
      <alignment horizontal="center" vertical="justify"/>
    </xf>
    <xf numFmtId="3" fontId="17" fillId="2" borderId="6" xfId="28" applyNumberFormat="1" applyFont="1" applyFill="1" applyBorder="1" applyAlignment="1">
      <alignment horizontal="right"/>
    </xf>
    <xf numFmtId="3" fontId="19" fillId="0" borderId="5" xfId="28" applyNumberFormat="1" applyFont="1" applyBorder="1" applyAlignment="1">
      <alignment horizontal="right"/>
    </xf>
    <xf numFmtId="3" fontId="33" fillId="0" borderId="5" xfId="28" applyNumberFormat="1" applyFont="1" applyBorder="1" applyAlignment="1">
      <alignment horizontal="right"/>
    </xf>
    <xf numFmtId="3" fontId="17" fillId="0" borderId="6" xfId="28" applyNumberFormat="1" applyFont="1" applyBorder="1" applyAlignment="1">
      <alignment horizontal="right"/>
    </xf>
    <xf numFmtId="3" fontId="19" fillId="2" borderId="6" xfId="28" applyNumberFormat="1" applyFont="1" applyFill="1" applyBorder="1" applyAlignment="1">
      <alignment horizontal="right"/>
    </xf>
    <xf numFmtId="3" fontId="19" fillId="0" borderId="1" xfId="28" applyNumberFormat="1" applyFont="1" applyBorder="1" applyAlignment="1">
      <alignment horizontal="right"/>
    </xf>
    <xf numFmtId="3" fontId="33" fillId="0" borderId="1" xfId="28" applyNumberFormat="1" applyFont="1" applyBorder="1" applyAlignment="1">
      <alignment horizontal="right"/>
    </xf>
    <xf numFmtId="0" fontId="17" fillId="0" borderId="1" xfId="28" applyFont="1" applyBorder="1" applyAlignment="1">
      <alignment horizontal="center" vertical="center" wrapText="1"/>
    </xf>
    <xf numFmtId="0" fontId="29" fillId="0" borderId="1" xfId="26" applyFont="1" applyFill="1" applyBorder="1" applyAlignment="1">
      <alignment horizontal="center" vertical="center"/>
    </xf>
    <xf numFmtId="0" fontId="16" fillId="0" borderId="1" xfId="28" applyFont="1" applyFill="1" applyBorder="1" applyAlignment="1">
      <alignment wrapText="1"/>
    </xf>
    <xf numFmtId="0" fontId="20" fillId="0" borderId="1" xfId="28" applyFont="1" applyFill="1" applyBorder="1" applyAlignment="1">
      <alignment horizontal="justify" wrapText="1"/>
    </xf>
    <xf numFmtId="0" fontId="16" fillId="0" borderId="1" xfId="28" applyFont="1" applyFill="1" applyBorder="1" applyAlignment="1">
      <alignment horizontal="center" vertical="center" wrapText="1"/>
    </xf>
    <xf numFmtId="0" fontId="17" fillId="0" borderId="1" xfId="28" applyFont="1" applyFill="1" applyBorder="1" applyAlignment="1">
      <alignment wrapText="1"/>
    </xf>
    <xf numFmtId="0" fontId="17" fillId="0" borderId="1" xfId="28" applyFont="1" applyFill="1" applyBorder="1" applyAlignment="1">
      <alignment horizontal="center" vertical="center"/>
    </xf>
    <xf numFmtId="0" fontId="16" fillId="0" borderId="1" xfId="28" applyFont="1" applyFill="1" applyBorder="1" applyAlignment="1">
      <alignment vertical="center" wrapText="1"/>
    </xf>
    <xf numFmtId="0" fontId="22" fillId="0" borderId="1" xfId="28" applyFont="1" applyFill="1" applyBorder="1" applyAlignment="1">
      <alignment horizontal="justify" wrapText="1"/>
    </xf>
    <xf numFmtId="0" fontId="1" fillId="0" borderId="0" xfId="0" applyFont="1" applyBorder="1" applyAlignment="1"/>
    <xf numFmtId="1" fontId="1" fillId="0" borderId="0" xfId="0" applyNumberFormat="1" applyFont="1" applyBorder="1" applyAlignment="1"/>
    <xf numFmtId="0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/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/>
    <xf numFmtId="0" fontId="1" fillId="0" borderId="1" xfId="0" applyNumberFormat="1" applyFont="1" applyBorder="1" applyAlignment="1">
      <alignment horizontal="left" wrapText="1"/>
    </xf>
    <xf numFmtId="0" fontId="7" fillId="0" borderId="1" xfId="0" applyNumberFormat="1" applyFont="1" applyBorder="1" applyAlignment="1">
      <alignment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vertical="top" wrapText="1"/>
    </xf>
    <xf numFmtId="49" fontId="44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37" fillId="0" borderId="1" xfId="0" applyNumberFormat="1" applyFont="1" applyBorder="1" applyAlignment="1">
      <alignment horizontal="center" vertical="center"/>
    </xf>
    <xf numFmtId="0" fontId="37" fillId="0" borderId="1" xfId="0" applyNumberFormat="1" applyFont="1" applyBorder="1" applyAlignment="1">
      <alignment horizontal="left" wrapText="1"/>
    </xf>
    <xf numFmtId="0" fontId="20" fillId="0" borderId="1" xfId="28" applyFont="1" applyBorder="1" applyAlignment="1">
      <alignment horizontal="left" wrapText="1"/>
    </xf>
    <xf numFmtId="3" fontId="17" fillId="5" borderId="1" xfId="28" applyNumberFormat="1" applyFont="1" applyFill="1" applyBorder="1" applyAlignment="1">
      <alignment horizontal="right"/>
    </xf>
    <xf numFmtId="3" fontId="19" fillId="0" borderId="1" xfId="28" applyNumberFormat="1" applyFont="1" applyBorder="1" applyAlignment="1" applyProtection="1">
      <alignment horizontal="right" vertical="justify"/>
      <protection locked="0"/>
    </xf>
    <xf numFmtId="3" fontId="16" fillId="0" borderId="5" xfId="28" applyNumberFormat="1" applyFont="1" applyBorder="1" applyAlignment="1" applyProtection="1">
      <alignment horizontal="right"/>
      <protection locked="0"/>
    </xf>
    <xf numFmtId="3" fontId="28" fillId="0" borderId="4" xfId="28" applyNumberFormat="1" applyBorder="1" applyAlignment="1" applyProtection="1">
      <alignment horizontal="right"/>
      <protection locked="0"/>
    </xf>
    <xf numFmtId="3" fontId="17" fillId="0" borderId="1" xfId="28" applyNumberFormat="1" applyFont="1" applyBorder="1" applyAlignment="1" applyProtection="1">
      <alignment horizontal="right"/>
      <protection locked="0"/>
    </xf>
    <xf numFmtId="3" fontId="19" fillId="0" borderId="5" xfId="28" applyNumberFormat="1" applyFont="1" applyBorder="1" applyAlignment="1" applyProtection="1">
      <alignment horizontal="right" vertical="justify"/>
      <protection locked="0"/>
    </xf>
    <xf numFmtId="3" fontId="28" fillId="0" borderId="5" xfId="28" applyNumberFormat="1" applyBorder="1" applyAlignment="1" applyProtection="1">
      <alignment horizontal="right"/>
      <protection locked="0"/>
    </xf>
    <xf numFmtId="3" fontId="19" fillId="0" borderId="6" xfId="28" applyNumberFormat="1" applyFont="1" applyBorder="1" applyAlignment="1" applyProtection="1">
      <alignment horizontal="right" vertical="justify"/>
      <protection locked="0"/>
    </xf>
    <xf numFmtId="3" fontId="28" fillId="0" borderId="1" xfId="28" applyNumberFormat="1" applyBorder="1" applyAlignment="1" applyProtection="1">
      <alignment horizontal="right"/>
      <protection locked="0"/>
    </xf>
    <xf numFmtId="3" fontId="16" fillId="0" borderId="1" xfId="28" applyNumberFormat="1" applyFont="1" applyBorder="1" applyAlignment="1" applyProtection="1">
      <alignment horizontal="right"/>
      <protection locked="0"/>
    </xf>
    <xf numFmtId="3" fontId="16" fillId="0" borderId="6" xfId="28" applyNumberFormat="1" applyFont="1" applyBorder="1" applyAlignment="1" applyProtection="1">
      <alignment horizontal="right"/>
      <protection locked="0"/>
    </xf>
    <xf numFmtId="3" fontId="16" fillId="2" borderId="1" xfId="28" applyNumberFormat="1" applyFont="1" applyFill="1" applyBorder="1" applyAlignment="1" applyProtection="1">
      <alignment horizontal="right"/>
      <protection locked="0"/>
    </xf>
    <xf numFmtId="3" fontId="2" fillId="0" borderId="1" xfId="0" applyNumberFormat="1" applyFont="1" applyBorder="1" applyAlignment="1" applyProtection="1">
      <alignment horizontal="center"/>
      <protection locked="0"/>
    </xf>
    <xf numFmtId="0" fontId="12" fillId="0" borderId="0" xfId="0" applyNumberFormat="1" applyFont="1" applyBorder="1" applyAlignment="1" applyProtection="1">
      <alignment horizontal="left"/>
      <protection locked="0"/>
    </xf>
    <xf numFmtId="49" fontId="2" fillId="0" borderId="0" xfId="0" applyNumberFormat="1" applyFont="1" applyBorder="1" applyAlignment="1" applyProtection="1">
      <alignment horizontal="left"/>
      <protection locked="0"/>
    </xf>
    <xf numFmtId="49" fontId="5" fillId="0" borderId="0" xfId="0" applyNumberFormat="1" applyFont="1" applyBorder="1" applyAlignment="1" applyProtection="1">
      <protection locked="0"/>
    </xf>
    <xf numFmtId="49" fontId="5" fillId="0" borderId="0" xfId="0" applyNumberFormat="1" applyFont="1" applyBorder="1" applyAlignment="1" applyProtection="1">
      <alignment horizontal="center"/>
      <protection locked="0"/>
    </xf>
    <xf numFmtId="49" fontId="6" fillId="0" borderId="0" xfId="0" applyNumberFormat="1" applyFont="1" applyBorder="1" applyAlignment="1" applyProtection="1">
      <alignment horizontal="center"/>
      <protection locked="0"/>
    </xf>
    <xf numFmtId="1" fontId="1" fillId="0" borderId="0" xfId="0" applyNumberFormat="1" applyFont="1" applyBorder="1" applyAlignment="1" applyProtection="1">
      <protection locked="0"/>
    </xf>
    <xf numFmtId="49" fontId="0" fillId="0" borderId="0" xfId="0" applyNumberFormat="1" applyFont="1" applyAlignment="1" applyProtection="1">
      <alignment vertical="top" wrapText="1"/>
      <protection locked="0"/>
    </xf>
    <xf numFmtId="0" fontId="0" fillId="0" borderId="0" xfId="0" applyFont="1" applyAlignment="1" applyProtection="1">
      <alignment vertical="top" wrapText="1"/>
      <protection locked="0"/>
    </xf>
    <xf numFmtId="0" fontId="1" fillId="0" borderId="0" xfId="0" applyFont="1" applyBorder="1" applyAlignment="1" applyProtection="1">
      <protection locked="0"/>
    </xf>
    <xf numFmtId="1" fontId="1" fillId="0" borderId="0" xfId="0" applyNumberFormat="1" applyFont="1" applyBorder="1" applyAlignment="1" applyProtection="1">
      <alignment horizontal="center"/>
      <protection locked="0"/>
    </xf>
    <xf numFmtId="49" fontId="1" fillId="0" borderId="0" xfId="0" applyNumberFormat="1" applyFont="1" applyBorder="1" applyAlignment="1" applyProtection="1">
      <alignment horizontal="center" vertical="center"/>
      <protection locked="0"/>
    </xf>
    <xf numFmtId="0" fontId="46" fillId="0" borderId="0" xfId="0" applyNumberFormat="1" applyFont="1" applyBorder="1" applyAlignment="1" applyProtection="1">
      <alignment horizontal="center"/>
      <protection locked="0"/>
    </xf>
    <xf numFmtId="0" fontId="1" fillId="0" borderId="0" xfId="0" applyNumberFormat="1" applyFont="1" applyBorder="1" applyAlignment="1" applyProtection="1">
      <protection locked="0"/>
    </xf>
    <xf numFmtId="0" fontId="28" fillId="0" borderId="0" xfId="28" applyProtection="1">
      <protection locked="0"/>
    </xf>
    <xf numFmtId="0" fontId="14" fillId="0" borderId="0" xfId="28" applyFont="1" applyBorder="1" applyAlignment="1" applyProtection="1">
      <alignment wrapText="1"/>
      <protection locked="0"/>
    </xf>
    <xf numFmtId="0" fontId="28" fillId="0" borderId="0" xfId="28" applyBorder="1" applyProtection="1">
      <protection locked="0"/>
    </xf>
    <xf numFmtId="0" fontId="11" fillId="0" borderId="0" xfId="22" applyNumberFormat="1" applyFont="1" applyBorder="1" applyAlignment="1" applyProtection="1">
      <alignment horizontal="center"/>
      <protection locked="0"/>
    </xf>
    <xf numFmtId="0" fontId="11" fillId="0" borderId="0" xfId="22" applyNumberFormat="1" applyFont="1" applyBorder="1" applyAlignment="1" applyProtection="1">
      <protection locked="0"/>
    </xf>
    <xf numFmtId="0" fontId="14" fillId="0" borderId="0" xfId="28" applyFont="1" applyBorder="1" applyAlignment="1" applyProtection="1">
      <protection locked="0"/>
    </xf>
    <xf numFmtId="0" fontId="14" fillId="0" borderId="0" xfId="28" applyFont="1" applyBorder="1" applyAlignment="1" applyProtection="1">
      <alignment horizontal="center" wrapText="1"/>
      <protection locked="0"/>
    </xf>
    <xf numFmtId="0" fontId="1" fillId="0" borderId="0" xfId="22" applyNumberFormat="1" applyFont="1" applyBorder="1" applyAlignment="1" applyProtection="1">
      <alignment horizontal="center"/>
      <protection locked="0"/>
    </xf>
    <xf numFmtId="3" fontId="26" fillId="0" borderId="1" xfId="26" applyNumberFormat="1" applyFont="1" applyFill="1" applyBorder="1" applyAlignment="1" applyProtection="1">
      <alignment horizontal="right" vertical="center"/>
      <protection locked="0"/>
    </xf>
    <xf numFmtId="0" fontId="25" fillId="0" borderId="0" xfId="26" applyFont="1" applyFill="1" applyBorder="1" applyAlignment="1" applyProtection="1">
      <alignment horizontal="centerContinuous"/>
      <protection locked="0"/>
    </xf>
    <xf numFmtId="165" fontId="26" fillId="0" borderId="0" xfId="26" applyNumberFormat="1" applyFont="1" applyFill="1" applyBorder="1" applyAlignment="1" applyProtection="1">
      <alignment horizontal="center" vertical="center"/>
      <protection locked="0"/>
    </xf>
    <xf numFmtId="165" fontId="26" fillId="0" borderId="0" xfId="26" applyNumberFormat="1" applyFont="1" applyFill="1" applyBorder="1" applyAlignment="1" applyProtection="1">
      <protection locked="0"/>
    </xf>
    <xf numFmtId="0" fontId="1" fillId="0" borderId="0" xfId="22" applyNumberFormat="1" applyFont="1" applyBorder="1" applyAlignment="1" applyProtection="1">
      <protection locked="0"/>
    </xf>
    <xf numFmtId="49" fontId="6" fillId="0" borderId="0" xfId="0" applyNumberFormat="1" applyFont="1" applyBorder="1" applyAlignment="1" applyProtection="1">
      <alignment horizontal="left"/>
      <protection locked="0"/>
    </xf>
    <xf numFmtId="49" fontId="3" fillId="0" borderId="0" xfId="0" applyNumberFormat="1" applyFont="1" applyBorder="1" applyAlignment="1" applyProtection="1">
      <alignment horizontal="left"/>
      <protection locked="0"/>
    </xf>
    <xf numFmtId="49" fontId="6" fillId="0" borderId="1" xfId="0" applyNumberFormat="1" applyFont="1" applyBorder="1" applyAlignment="1" applyProtection="1">
      <alignment horizontal="center"/>
      <protection locked="0"/>
    </xf>
    <xf numFmtId="49" fontId="4" fillId="0" borderId="0" xfId="0" applyNumberFormat="1" applyFont="1" applyBorder="1" applyAlignment="1" applyProtection="1">
      <protection locked="0"/>
    </xf>
    <xf numFmtId="49" fontId="39" fillId="0" borderId="0" xfId="0" applyNumberFormat="1" applyFont="1" applyBorder="1" applyAlignment="1" applyProtection="1">
      <protection locked="0"/>
    </xf>
    <xf numFmtId="49" fontId="9" fillId="0" borderId="0" xfId="0" applyNumberFormat="1" applyFont="1" applyBorder="1" applyAlignment="1" applyProtection="1">
      <protection locked="0"/>
    </xf>
    <xf numFmtId="49" fontId="11" fillId="0" borderId="0" xfId="0" applyNumberFormat="1" applyFont="1" applyBorder="1" applyAlignment="1" applyProtection="1">
      <protection locked="0"/>
    </xf>
    <xf numFmtId="49" fontId="7" fillId="0" borderId="0" xfId="0" applyNumberFormat="1" applyFont="1" applyBorder="1" applyAlignment="1" applyProtection="1">
      <alignment horizontal="left"/>
      <protection locked="0"/>
    </xf>
    <xf numFmtId="49" fontId="4" fillId="0" borderId="0" xfId="0" applyNumberFormat="1" applyFont="1" applyBorder="1" applyAlignment="1" applyProtection="1">
      <alignment horizontal="center"/>
      <protection locked="0"/>
    </xf>
    <xf numFmtId="49" fontId="29" fillId="0" borderId="0" xfId="0" applyNumberFormat="1" applyFont="1" applyBorder="1" applyAlignment="1" applyProtection="1">
      <protection locked="0"/>
    </xf>
    <xf numFmtId="49" fontId="49" fillId="0" borderId="0" xfId="0" applyNumberFormat="1" applyFont="1" applyBorder="1" applyAlignment="1" applyProtection="1">
      <protection locked="0"/>
    </xf>
    <xf numFmtId="49" fontId="22" fillId="0" borderId="0" xfId="0" applyNumberFormat="1" applyFont="1" applyBorder="1" applyAlignment="1" applyProtection="1">
      <protection locked="0"/>
    </xf>
    <xf numFmtId="49" fontId="9" fillId="0" borderId="0" xfId="0" applyNumberFormat="1" applyFont="1" applyBorder="1" applyAlignment="1" applyProtection="1">
      <alignment horizontal="center"/>
      <protection locked="0"/>
    </xf>
    <xf numFmtId="49" fontId="1" fillId="0" borderId="0" xfId="0" applyNumberFormat="1" applyFont="1" applyBorder="1" applyAlignment="1"/>
    <xf numFmtId="49" fontId="1" fillId="0" borderId="0" xfId="0" applyNumberFormat="1" applyFont="1" applyBorder="1" applyAlignment="1" applyProtection="1">
      <alignment horizontal="center"/>
      <protection locked="0"/>
    </xf>
    <xf numFmtId="0" fontId="14" fillId="0" borderId="0" xfId="24" applyFont="1" applyAlignment="1"/>
    <xf numFmtId="0" fontId="14" fillId="0" borderId="0" xfId="24" applyFont="1" applyBorder="1" applyAlignment="1"/>
    <xf numFmtId="49" fontId="38" fillId="0" borderId="0" xfId="24" applyNumberFormat="1" applyFont="1" applyBorder="1" applyAlignment="1">
      <alignment horizontal="left"/>
    </xf>
    <xf numFmtId="49" fontId="31" fillId="0" borderId="0" xfId="24" applyNumberFormat="1" applyFont="1" applyAlignment="1">
      <alignment wrapText="1"/>
    </xf>
    <xf numFmtId="49" fontId="13" fillId="0" borderId="0" xfId="24" applyNumberFormat="1" applyFont="1" applyAlignment="1">
      <alignment horizontal="centerContinuous"/>
    </xf>
    <xf numFmtId="49" fontId="13" fillId="0" borderId="0" xfId="24" applyNumberFormat="1" applyFont="1" applyAlignment="1"/>
    <xf numFmtId="49" fontId="26" fillId="0" borderId="0" xfId="24" applyNumberFormat="1" applyFont="1" applyAlignment="1"/>
    <xf numFmtId="49" fontId="29" fillId="0" borderId="0" xfId="24" applyNumberFormat="1" applyFont="1" applyAlignment="1"/>
    <xf numFmtId="49" fontId="27" fillId="0" borderId="0" xfId="24" applyNumberFormat="1" applyFont="1" applyAlignment="1">
      <alignment horizontal="center" vertical="top"/>
    </xf>
    <xf numFmtId="49" fontId="14" fillId="0" borderId="0" xfId="24" applyNumberFormat="1" applyFont="1" applyFill="1" applyBorder="1" applyAlignment="1"/>
    <xf numFmtId="49" fontId="14" fillId="0" borderId="0" xfId="24" applyNumberFormat="1" applyFont="1" applyBorder="1" applyAlignment="1"/>
    <xf numFmtId="49" fontId="13" fillId="0" borderId="0" xfId="24" applyNumberFormat="1" applyFont="1" applyAlignment="1">
      <alignment horizontal="center"/>
    </xf>
    <xf numFmtId="49" fontId="13" fillId="0" borderId="0" xfId="24" applyNumberFormat="1" applyFont="1" applyAlignment="1">
      <alignment horizontal="center" wrapText="1"/>
    </xf>
    <xf numFmtId="49" fontId="33" fillId="0" borderId="0" xfId="24" applyNumberFormat="1" applyFont="1" applyAlignment="1">
      <alignment horizontal="right"/>
    </xf>
    <xf numFmtId="49" fontId="33" fillId="0" borderId="0" xfId="24" applyNumberFormat="1" applyFont="1" applyBorder="1" applyAlignment="1">
      <alignment horizontal="right" vertical="top"/>
    </xf>
    <xf numFmtId="49" fontId="45" fillId="0" borderId="0" xfId="24" applyNumberFormat="1" applyFont="1" applyAlignment="1"/>
    <xf numFmtId="49" fontId="26" fillId="0" borderId="0" xfId="24" applyNumberFormat="1" applyFont="1" applyBorder="1" applyAlignment="1"/>
    <xf numFmtId="49" fontId="29" fillId="0" borderId="0" xfId="24" applyNumberFormat="1" applyFont="1" applyBorder="1" applyAlignment="1">
      <alignment horizontal="left"/>
    </xf>
    <xf numFmtId="49" fontId="33" fillId="0" borderId="0" xfId="24" applyNumberFormat="1" applyFont="1" applyAlignment="1">
      <alignment horizontal="center"/>
    </xf>
    <xf numFmtId="49" fontId="14" fillId="0" borderId="0" xfId="24" applyNumberFormat="1" applyFont="1" applyAlignment="1"/>
    <xf numFmtId="49" fontId="29" fillId="0" borderId="0" xfId="24" applyNumberFormat="1" applyFont="1" applyAlignment="1">
      <alignment horizontal="center" wrapText="1"/>
    </xf>
    <xf numFmtId="49" fontId="40" fillId="0" borderId="0" xfId="24" applyNumberFormat="1" applyFont="1" applyAlignment="1"/>
    <xf numFmtId="49" fontId="48" fillId="0" borderId="0" xfId="24" applyNumberFormat="1" applyFont="1" applyAlignment="1"/>
    <xf numFmtId="49" fontId="20" fillId="0" borderId="0" xfId="24" applyNumberFormat="1" applyFont="1" applyAlignment="1"/>
    <xf numFmtId="49" fontId="33" fillId="0" borderId="0" xfId="24" applyNumberFormat="1" applyFont="1" applyBorder="1" applyAlignment="1">
      <alignment horizontal="left"/>
    </xf>
    <xf numFmtId="49" fontId="36" fillId="0" borderId="0" xfId="24" applyNumberFormat="1" applyFont="1" applyBorder="1" applyAlignment="1">
      <alignment horizontal="left"/>
    </xf>
    <xf numFmtId="49" fontId="24" fillId="0" borderId="0" xfId="24" applyNumberFormat="1" applyFont="1" applyBorder="1" applyAlignment="1">
      <alignment vertical="top"/>
    </xf>
    <xf numFmtId="49" fontId="50" fillId="0" borderId="0" xfId="24" applyNumberFormat="1" applyFont="1" applyBorder="1" applyAlignment="1">
      <alignment horizontal="left"/>
    </xf>
    <xf numFmtId="49" fontId="33" fillId="0" borderId="0" xfId="24" applyNumberFormat="1" applyFont="1" applyBorder="1" applyAlignment="1">
      <alignment horizontal="left" wrapText="1"/>
    </xf>
    <xf numFmtId="49" fontId="27" fillId="0" borderId="0" xfId="24" applyNumberFormat="1" applyFont="1" applyBorder="1" applyAlignment="1">
      <alignment horizontal="left" vertical="top"/>
    </xf>
    <xf numFmtId="49" fontId="43" fillId="0" borderId="0" xfId="24" applyNumberFormat="1" applyFont="1" applyBorder="1" applyAlignment="1"/>
    <xf numFmtId="49" fontId="36" fillId="0" borderId="0" xfId="24" applyNumberFormat="1" applyFont="1" applyBorder="1" applyAlignment="1">
      <alignment horizontal="centerContinuous"/>
    </xf>
    <xf numFmtId="49" fontId="33" fillId="0" borderId="0" xfId="24" applyNumberFormat="1" applyFont="1" applyAlignment="1">
      <alignment horizontal="left"/>
    </xf>
    <xf numFmtId="49" fontId="25" fillId="0" borderId="0" xfId="24" applyNumberFormat="1" applyFont="1" applyAlignment="1">
      <alignment horizontal="left"/>
    </xf>
    <xf numFmtId="49" fontId="37" fillId="0" borderId="0" xfId="22" applyNumberFormat="1" applyFont="1" applyBorder="1" applyAlignment="1">
      <alignment horizontal="right"/>
    </xf>
    <xf numFmtId="0" fontId="17" fillId="0" borderId="1" xfId="24" applyFont="1" applyBorder="1" applyAlignment="1">
      <alignment horizontal="center" vertical="center" wrapText="1"/>
    </xf>
    <xf numFmtId="0" fontId="17" fillId="0" borderId="1" xfId="24" applyFont="1" applyBorder="1" applyAlignment="1">
      <alignment horizontal="centerContinuous" vertical="center" wrapText="1"/>
    </xf>
    <xf numFmtId="0" fontId="17" fillId="0" borderId="4" xfId="24" applyFont="1" applyBorder="1" applyAlignment="1">
      <alignment horizontal="center" vertical="center" wrapText="1"/>
    </xf>
    <xf numFmtId="0" fontId="16" fillId="0" borderId="0" xfId="24" applyFont="1" applyBorder="1" applyAlignment="1"/>
    <xf numFmtId="0" fontId="19" fillId="0" borderId="1" xfId="24" applyFont="1" applyBorder="1" applyAlignment="1">
      <alignment horizontal="center"/>
    </xf>
    <xf numFmtId="0" fontId="17" fillId="0" borderId="1" xfId="24" applyFont="1" applyBorder="1" applyAlignment="1">
      <alignment horizontal="center" wrapText="1"/>
    </xf>
    <xf numFmtId="0" fontId="17" fillId="0" borderId="4" xfId="24" applyFont="1" applyBorder="1" applyAlignment="1">
      <alignment horizontal="centerContinuous"/>
    </xf>
    <xf numFmtId="0" fontId="19" fillId="0" borderId="5" xfId="24" applyFont="1" applyBorder="1" applyAlignment="1">
      <alignment horizontal="center"/>
    </xf>
    <xf numFmtId="0" fontId="19" fillId="0" borderId="4" xfId="24" applyFont="1" applyBorder="1" applyAlignment="1">
      <alignment horizontal="center"/>
    </xf>
    <xf numFmtId="0" fontId="23" fillId="0" borderId="1" xfId="24" applyFont="1" applyBorder="1" applyAlignment="1">
      <alignment horizontal="center"/>
    </xf>
    <xf numFmtId="0" fontId="23" fillId="0" borderId="6" xfId="24" applyFont="1" applyBorder="1" applyAlignment="1">
      <alignment horizontal="center"/>
    </xf>
    <xf numFmtId="0" fontId="16" fillId="0" borderId="0" xfId="24" applyFont="1" applyBorder="1" applyAlignment="1">
      <alignment horizontal="center"/>
    </xf>
    <xf numFmtId="0" fontId="18" fillId="0" borderId="1" xfId="24" applyFont="1" applyBorder="1" applyAlignment="1">
      <alignment horizontal="center"/>
    </xf>
    <xf numFmtId="0" fontId="17" fillId="2" borderId="1" xfId="24" applyFont="1" applyFill="1" applyBorder="1" applyAlignment="1">
      <alignment wrapText="1"/>
    </xf>
    <xf numFmtId="0" fontId="17" fillId="2" borderId="1" xfId="24" applyFont="1" applyFill="1" applyBorder="1" applyAlignment="1">
      <alignment horizontal="centerContinuous"/>
    </xf>
    <xf numFmtId="3" fontId="17" fillId="2" borderId="1" xfId="24" applyNumberFormat="1" applyFont="1" applyFill="1" applyBorder="1" applyAlignment="1"/>
    <xf numFmtId="164" fontId="17" fillId="2" borderId="1" xfId="24" applyNumberFormat="1" applyFont="1" applyFill="1" applyBorder="1" applyAlignment="1">
      <alignment horizontal="center"/>
    </xf>
    <xf numFmtId="0" fontId="17" fillId="0" borderId="1" xfId="24" applyFont="1" applyFill="1" applyBorder="1" applyAlignment="1">
      <alignment wrapText="1"/>
    </xf>
    <xf numFmtId="0" fontId="17" fillId="0" borderId="4" xfId="24" applyFont="1" applyFill="1" applyBorder="1" applyAlignment="1">
      <alignment horizontal="centerContinuous" wrapText="1"/>
    </xf>
    <xf numFmtId="3" fontId="19" fillId="0" borderId="1" xfId="24" applyNumberFormat="1" applyFont="1" applyBorder="1" applyAlignment="1">
      <alignment horizontal="right"/>
    </xf>
    <xf numFmtId="164" fontId="17" fillId="0" borderId="1" xfId="24" applyNumberFormat="1" applyFont="1" applyBorder="1" applyAlignment="1">
      <alignment horizontal="center"/>
    </xf>
    <xf numFmtId="0" fontId="18" fillId="0" borderId="0" xfId="24" applyFont="1" applyBorder="1" applyAlignment="1"/>
    <xf numFmtId="0" fontId="18" fillId="0" borderId="1" xfId="24" applyFont="1" applyFill="1" applyBorder="1" applyAlignment="1">
      <alignment wrapText="1"/>
    </xf>
    <xf numFmtId="0" fontId="18" fillId="0" borderId="4" xfId="24" applyFont="1" applyFill="1" applyBorder="1" applyAlignment="1">
      <alignment horizontal="centerContinuous" wrapText="1"/>
    </xf>
    <xf numFmtId="3" fontId="18" fillId="0" borderId="1" xfId="24" applyNumberFormat="1" applyFont="1" applyBorder="1" applyAlignment="1">
      <alignment horizontal="right"/>
    </xf>
    <xf numFmtId="49" fontId="18" fillId="0" borderId="1" xfId="24" applyNumberFormat="1" applyFont="1" applyFill="1" applyBorder="1" applyAlignment="1">
      <alignment wrapText="1"/>
    </xf>
    <xf numFmtId="0" fontId="19" fillId="2" borderId="1" xfId="24" applyFont="1" applyFill="1" applyBorder="1" applyAlignment="1">
      <alignment wrapText="1"/>
    </xf>
    <xf numFmtId="0" fontId="19" fillId="2" borderId="4" xfId="24" applyFont="1" applyFill="1" applyBorder="1" applyAlignment="1">
      <alignment horizontal="centerContinuous" wrapText="1"/>
    </xf>
    <xf numFmtId="3" fontId="19" fillId="2" borderId="1" xfId="24" applyNumberFormat="1" applyFont="1" applyFill="1" applyBorder="1" applyAlignment="1">
      <alignment horizontal="right"/>
    </xf>
    <xf numFmtId="0" fontId="19" fillId="0" borderId="0" xfId="24" applyFont="1" applyBorder="1" applyAlignment="1"/>
    <xf numFmtId="0" fontId="19" fillId="0" borderId="1" xfId="24" applyFont="1" applyFill="1" applyBorder="1" applyAlignment="1">
      <alignment wrapText="1"/>
    </xf>
    <xf numFmtId="0" fontId="19" fillId="0" borderId="4" xfId="24" applyFont="1" applyBorder="1" applyAlignment="1">
      <alignment horizontal="centerContinuous" wrapText="1"/>
    </xf>
    <xf numFmtId="0" fontId="51" fillId="0" borderId="0" xfId="24" applyFont="1" applyBorder="1" applyAlignment="1"/>
    <xf numFmtId="0" fontId="18" fillId="0" borderId="4" xfId="24" applyFont="1" applyBorder="1" applyAlignment="1">
      <alignment horizontal="centerContinuous" wrapText="1"/>
    </xf>
    <xf numFmtId="0" fontId="18" fillId="0" borderId="1" xfId="24" applyFont="1" applyBorder="1" applyAlignment="1">
      <alignment wrapText="1"/>
    </xf>
    <xf numFmtId="0" fontId="18" fillId="0" borderId="4" xfId="24" applyFont="1" applyBorder="1" applyAlignment="1">
      <alignment horizontal="centerContinuous"/>
    </xf>
    <xf numFmtId="3" fontId="19" fillId="0" borderId="4" xfId="24" applyNumberFormat="1" applyFont="1" applyBorder="1" applyAlignment="1">
      <alignment horizontal="right"/>
    </xf>
    <xf numFmtId="0" fontId="18" fillId="0" borderId="1" xfId="24" applyFont="1" applyBorder="1" applyAlignment="1">
      <alignment horizontal="centerContinuous"/>
    </xf>
    <xf numFmtId="3" fontId="16" fillId="0" borderId="1" xfId="24" applyNumberFormat="1" applyFont="1" applyBorder="1" applyAlignment="1">
      <alignment horizontal="right"/>
    </xf>
    <xf numFmtId="3" fontId="16" fillId="0" borderId="4" xfId="24" applyNumberFormat="1" applyFont="1" applyBorder="1" applyAlignment="1">
      <alignment horizontal="right"/>
    </xf>
    <xf numFmtId="0" fontId="19" fillId="0" borderId="1" xfId="24" applyFont="1" applyFill="1" applyBorder="1" applyAlignment="1">
      <alignment horizontal="centerContinuous"/>
    </xf>
    <xf numFmtId="0" fontId="18" fillId="0" borderId="1" xfId="24" applyFont="1" applyFill="1" applyBorder="1" applyAlignment="1">
      <alignment horizontal="centerContinuous"/>
    </xf>
    <xf numFmtId="3" fontId="18" fillId="0" borderId="4" xfId="24" applyNumberFormat="1" applyFont="1" applyBorder="1" applyAlignment="1">
      <alignment horizontal="right"/>
    </xf>
    <xf numFmtId="0" fontId="18" fillId="0" borderId="1" xfId="24" applyFont="1" applyFill="1" applyBorder="1" applyAlignment="1">
      <alignment horizontal="left" wrapText="1"/>
    </xf>
    <xf numFmtId="167" fontId="18" fillId="0" borderId="4" xfId="24" applyNumberFormat="1" applyFont="1" applyFill="1" applyBorder="1" applyAlignment="1">
      <alignment horizontal="centerContinuous" wrapText="1"/>
    </xf>
    <xf numFmtId="0" fontId="17" fillId="6" borderId="1" xfId="24" applyFont="1" applyFill="1" applyBorder="1" applyAlignment="1">
      <alignment wrapText="1"/>
    </xf>
    <xf numFmtId="0" fontId="19" fillId="6" borderId="1" xfId="24" applyFont="1" applyFill="1" applyBorder="1" applyAlignment="1">
      <alignment horizontal="centerContinuous"/>
    </xf>
    <xf numFmtId="3" fontId="19" fillId="2" borderId="4" xfId="24" applyNumberFormat="1" applyFont="1" applyFill="1" applyBorder="1" applyAlignment="1">
      <alignment horizontal="right"/>
    </xf>
    <xf numFmtId="3" fontId="19" fillId="0" borderId="1" xfId="24" applyNumberFormat="1" applyFont="1" applyFill="1" applyBorder="1" applyAlignment="1">
      <alignment horizontal="right"/>
    </xf>
    <xf numFmtId="164" fontId="17" fillId="0" borderId="1" xfId="24" applyNumberFormat="1" applyFont="1" applyFill="1" applyBorder="1" applyAlignment="1">
      <alignment horizontal="center"/>
    </xf>
    <xf numFmtId="0" fontId="21" fillId="0" borderId="1" xfId="24" applyFont="1" applyBorder="1" applyAlignment="1">
      <alignment horizontal="justify" wrapText="1"/>
    </xf>
    <xf numFmtId="0" fontId="23" fillId="0" borderId="1" xfId="24" applyFont="1" applyBorder="1">
      <alignment horizontal="centerContinuous" vertical="justify"/>
    </xf>
    <xf numFmtId="0" fontId="22" fillId="0" borderId="1" xfId="24" applyFont="1" applyFill="1" applyBorder="1" applyAlignment="1">
      <alignment horizontal="justify" wrapText="1"/>
    </xf>
    <xf numFmtId="0" fontId="20" fillId="0" borderId="1" xfId="24" applyFont="1" applyBorder="1">
      <alignment horizontal="centerContinuous" vertical="justify"/>
    </xf>
    <xf numFmtId="0" fontId="21" fillId="2" borderId="1" xfId="24" applyFont="1" applyFill="1" applyBorder="1">
      <alignment horizontal="centerContinuous" vertical="justify"/>
    </xf>
    <xf numFmtId="3" fontId="19" fillId="0" borderId="4" xfId="24" applyNumberFormat="1" applyFont="1" applyFill="1" applyBorder="1" applyAlignment="1">
      <alignment horizontal="right"/>
    </xf>
    <xf numFmtId="0" fontId="20" fillId="0" borderId="1" xfId="24" applyFont="1" applyBorder="1" applyAlignment="1">
      <alignment horizontal="left" wrapText="1"/>
    </xf>
    <xf numFmtId="0" fontId="19" fillId="0" borderId="1" xfId="24" applyFont="1" applyBorder="1" applyAlignment="1">
      <alignment horizontal="centerContinuous"/>
    </xf>
    <xf numFmtId="0" fontId="16" fillId="0" borderId="1" xfId="24" applyFont="1" applyBorder="1" applyAlignment="1">
      <alignment wrapText="1"/>
    </xf>
    <xf numFmtId="0" fontId="16" fillId="0" borderId="1" xfId="24" applyFont="1" applyBorder="1" applyAlignment="1">
      <alignment horizontal="centerContinuous"/>
    </xf>
    <xf numFmtId="0" fontId="18" fillId="0" borderId="3" xfId="24" applyFont="1" applyBorder="1" applyAlignment="1">
      <alignment wrapText="1"/>
    </xf>
    <xf numFmtId="0" fontId="18" fillId="0" borderId="3" xfId="24" applyFont="1" applyBorder="1" applyAlignment="1">
      <alignment horizontal="centerContinuous"/>
    </xf>
    <xf numFmtId="0" fontId="16" fillId="0" borderId="3" xfId="24" applyFont="1" applyBorder="1" applyAlignment="1">
      <alignment wrapText="1"/>
    </xf>
    <xf numFmtId="0" fontId="16" fillId="0" borderId="3" xfId="24" applyFont="1" applyBorder="1" applyAlignment="1">
      <alignment horizontal="centerContinuous"/>
    </xf>
    <xf numFmtId="0" fontId="15" fillId="0" borderId="0" xfId="24" applyFont="1" applyAlignment="1">
      <alignment horizontal="center"/>
    </xf>
    <xf numFmtId="0" fontId="14" fillId="0" borderId="0" xfId="24" applyFont="1" applyAlignment="1">
      <alignment wrapText="1"/>
    </xf>
    <xf numFmtId="0" fontId="14" fillId="0" borderId="0" xfId="24" applyFont="1" applyAlignment="1">
      <alignment horizontal="centerContinuous"/>
    </xf>
    <xf numFmtId="0" fontId="14" fillId="0" borderId="0" xfId="24" applyFont="1" applyBorder="1" applyAlignment="1">
      <alignment wrapText="1"/>
    </xf>
    <xf numFmtId="0" fontId="14" fillId="0" borderId="0" xfId="24" applyFont="1" applyBorder="1" applyAlignment="1">
      <alignment horizontal="centerContinuous"/>
    </xf>
    <xf numFmtId="0" fontId="1" fillId="0" borderId="0" xfId="22" applyNumberFormat="1" applyFont="1" applyBorder="1" applyAlignment="1">
      <alignment horizontal="center"/>
    </xf>
    <xf numFmtId="0" fontId="1" fillId="0" borderId="0" xfId="22" applyNumberFormat="1" applyFont="1" applyBorder="1" applyAlignment="1"/>
    <xf numFmtId="0" fontId="14" fillId="0" borderId="0" xfId="24" applyFont="1" applyBorder="1" applyAlignment="1">
      <alignment horizontal="center" wrapText="1"/>
    </xf>
    <xf numFmtId="49" fontId="12" fillId="0" borderId="0" xfId="0" applyNumberFormat="1" applyFont="1" applyBorder="1" applyAlignment="1">
      <alignment horizontal="left"/>
    </xf>
    <xf numFmtId="49" fontId="13" fillId="0" borderId="0" xfId="28" applyNumberFormat="1" applyFont="1" applyAlignment="1">
      <alignment horizontal="centerContinuous"/>
    </xf>
    <xf numFmtId="49" fontId="13" fillId="0" borderId="0" xfId="28" applyNumberFormat="1" applyFont="1" applyAlignment="1"/>
    <xf numFmtId="49" fontId="13" fillId="0" borderId="0" xfId="28" applyNumberFormat="1" applyFont="1" applyBorder="1" applyAlignment="1"/>
    <xf numFmtId="49" fontId="38" fillId="0" borderId="1" xfId="24" applyNumberFormat="1" applyFont="1" applyBorder="1" applyAlignment="1"/>
    <xf numFmtId="49" fontId="28" fillId="0" borderId="0" xfId="28" applyNumberFormat="1"/>
    <xf numFmtId="49" fontId="38" fillId="0" borderId="0" xfId="28" applyNumberFormat="1" applyFont="1" applyAlignment="1">
      <alignment horizontal="left"/>
    </xf>
    <xf numFmtId="49" fontId="29" fillId="0" borderId="0" xfId="28" applyNumberFormat="1" applyFont="1"/>
    <xf numFmtId="49" fontId="26" fillId="0" borderId="0" xfId="28" applyNumberFormat="1" applyFont="1" applyBorder="1"/>
    <xf numFmtId="49" fontId="29" fillId="0" borderId="0" xfId="28" applyNumberFormat="1" applyFont="1" applyBorder="1"/>
    <xf numFmtId="49" fontId="33" fillId="0" borderId="0" xfId="28" applyNumberFormat="1" applyFont="1" applyBorder="1" applyAlignment="1">
      <alignment horizontal="center" vertical="top"/>
    </xf>
    <xf numFmtId="49" fontId="33" fillId="0" borderId="0" xfId="28" applyNumberFormat="1" applyFont="1" applyAlignment="1">
      <alignment horizontal="center" vertical="top"/>
    </xf>
    <xf numFmtId="49" fontId="38" fillId="0" borderId="0" xfId="28" applyNumberFormat="1" applyFont="1" applyBorder="1" applyAlignment="1">
      <alignment horizontal="left"/>
    </xf>
    <xf numFmtId="49" fontId="13" fillId="0" borderId="0" xfId="28" applyNumberFormat="1" applyFont="1" applyAlignment="1">
      <alignment horizontal="left" wrapText="1"/>
    </xf>
    <xf numFmtId="49" fontId="33" fillId="0" borderId="0" xfId="28" applyNumberFormat="1" applyFont="1" applyAlignment="1">
      <alignment horizontal="center"/>
    </xf>
    <xf numFmtId="49" fontId="26" fillId="0" borderId="0" xfId="28" applyNumberFormat="1" applyFont="1"/>
    <xf numFmtId="49" fontId="40" fillId="0" borderId="0" xfId="28" applyNumberFormat="1" applyFont="1"/>
    <xf numFmtId="49" fontId="48" fillId="0" borderId="0" xfId="28" applyNumberFormat="1" applyFont="1"/>
    <xf numFmtId="49" fontId="34" fillId="0" borderId="0" xfId="28" applyNumberFormat="1" applyFont="1"/>
    <xf numFmtId="49" fontId="26" fillId="0" borderId="0" xfId="28" applyNumberFormat="1" applyFont="1" applyAlignment="1">
      <alignment horizontal="center"/>
    </xf>
    <xf numFmtId="49" fontId="26" fillId="0" borderId="0" xfId="28" applyNumberFormat="1" applyFont="1" applyAlignment="1">
      <alignment wrapText="1"/>
    </xf>
    <xf numFmtId="49" fontId="26" fillId="0" borderId="0" xfId="28" applyNumberFormat="1" applyFont="1" applyAlignment="1">
      <alignment horizontal="right" wrapText="1"/>
    </xf>
    <xf numFmtId="49" fontId="13" fillId="0" borderId="0" xfId="28" applyNumberFormat="1" applyFont="1"/>
    <xf numFmtId="3" fontId="16" fillId="0" borderId="5" xfId="28" applyNumberFormat="1" applyFont="1" applyBorder="1" applyAlignment="1">
      <alignment horizontal="right"/>
    </xf>
    <xf numFmtId="3" fontId="28" fillId="0" borderId="4" xfId="28" applyNumberFormat="1" applyBorder="1" applyAlignment="1">
      <alignment horizontal="right"/>
    </xf>
    <xf numFmtId="0" fontId="14" fillId="0" borderId="0" xfId="28" applyFont="1" applyBorder="1" applyAlignment="1">
      <alignment wrapText="1"/>
    </xf>
    <xf numFmtId="0" fontId="14" fillId="0" borderId="0" xfId="28" applyFont="1" applyBorder="1" applyAlignment="1"/>
    <xf numFmtId="49" fontId="33" fillId="0" borderId="0" xfId="28" applyNumberFormat="1" applyFont="1" applyAlignment="1">
      <alignment wrapText="1"/>
    </xf>
    <xf numFmtId="49" fontId="33" fillId="0" borderId="0" xfId="28" applyNumberFormat="1" applyFont="1" applyAlignment="1">
      <alignment horizontal="left"/>
    </xf>
    <xf numFmtId="164" fontId="13" fillId="0" borderId="4" xfId="28" applyNumberFormat="1" applyFont="1" applyFill="1" applyBorder="1" applyAlignment="1">
      <alignment horizontal="center"/>
    </xf>
    <xf numFmtId="164" fontId="13" fillId="0" borderId="1" xfId="28" applyNumberFormat="1" applyFont="1" applyFill="1" applyBorder="1" applyAlignment="1">
      <alignment horizontal="center"/>
    </xf>
    <xf numFmtId="164" fontId="13" fillId="0" borderId="4" xfId="28" applyNumberFormat="1" applyFont="1" applyBorder="1" applyAlignment="1">
      <alignment horizontal="center"/>
    </xf>
    <xf numFmtId="164" fontId="13" fillId="0" borderId="1" xfId="28" applyNumberFormat="1" applyFont="1" applyBorder="1" applyAlignment="1">
      <alignment horizontal="center"/>
    </xf>
    <xf numFmtId="0" fontId="33" fillId="0" borderId="1" xfId="28" applyFont="1" applyBorder="1"/>
    <xf numFmtId="0" fontId="28" fillId="0" borderId="1" xfId="28" applyBorder="1"/>
    <xf numFmtId="3" fontId="33" fillId="0" borderId="1" xfId="28" applyNumberFormat="1" applyFont="1" applyBorder="1"/>
    <xf numFmtId="49" fontId="52" fillId="0" borderId="0" xfId="28" applyNumberFormat="1" applyFont="1" applyAlignment="1">
      <alignment horizontal="left"/>
    </xf>
    <xf numFmtId="49" fontId="13" fillId="0" borderId="0" xfId="28" applyNumberFormat="1" applyFont="1" applyBorder="1" applyAlignment="1">
      <alignment horizontal="left"/>
    </xf>
    <xf numFmtId="49" fontId="28" fillId="0" borderId="0" xfId="28" applyNumberFormat="1" applyBorder="1" applyAlignment="1">
      <alignment horizontal="left"/>
    </xf>
    <xf numFmtId="49" fontId="28" fillId="0" borderId="0" xfId="28" applyNumberFormat="1" applyAlignment="1">
      <alignment horizontal="left"/>
    </xf>
    <xf numFmtId="49" fontId="38" fillId="0" borderId="0" xfId="28" applyNumberFormat="1" applyFont="1" applyAlignment="1">
      <alignment horizontal="centerContinuous"/>
    </xf>
    <xf numFmtId="49" fontId="28" fillId="0" borderId="0" xfId="28" applyNumberFormat="1" applyBorder="1"/>
    <xf numFmtId="49" fontId="38" fillId="0" borderId="0" xfId="28" applyNumberFormat="1" applyFont="1"/>
    <xf numFmtId="49" fontId="53" fillId="0" borderId="0" xfId="28" applyNumberFormat="1" applyFont="1"/>
    <xf numFmtId="49" fontId="29" fillId="0" borderId="0" xfId="28" applyNumberFormat="1" applyFont="1" applyAlignment="1">
      <alignment horizontal="left"/>
    </xf>
    <xf numFmtId="49" fontId="26" fillId="0" borderId="0" xfId="28" applyNumberFormat="1" applyFont="1" applyBorder="1" applyAlignment="1">
      <alignment horizontal="centerContinuous"/>
    </xf>
    <xf numFmtId="49" fontId="20" fillId="0" borderId="0" xfId="28" applyNumberFormat="1" applyFont="1"/>
    <xf numFmtId="49" fontId="35" fillId="0" borderId="0" xfId="28" applyNumberFormat="1" applyFont="1" applyBorder="1"/>
    <xf numFmtId="49" fontId="35" fillId="0" borderId="0" xfId="28" applyNumberFormat="1" applyFont="1"/>
    <xf numFmtId="49" fontId="34" fillId="0" borderId="0" xfId="28" applyNumberFormat="1" applyFont="1" applyBorder="1"/>
    <xf numFmtId="0" fontId="33" fillId="0" borderId="7" xfId="28" applyFont="1" applyBorder="1" applyAlignment="1">
      <alignment horizontal="center" vertical="center" wrapText="1"/>
    </xf>
    <xf numFmtId="0" fontId="33" fillId="0" borderId="8" xfId="28" applyFont="1" applyBorder="1" applyAlignment="1">
      <alignment horizontal="center" vertical="center"/>
    </xf>
    <xf numFmtId="0" fontId="33" fillId="0" borderId="7" xfId="28" applyFont="1" applyBorder="1" applyAlignment="1">
      <alignment horizontal="center" wrapText="1"/>
    </xf>
    <xf numFmtId="0" fontId="33" fillId="0" borderId="7" xfId="28" applyFont="1" applyBorder="1" applyAlignment="1">
      <alignment horizontal="center"/>
    </xf>
    <xf numFmtId="0" fontId="33" fillId="0" borderId="9" xfId="28" applyFont="1" applyBorder="1" applyAlignment="1">
      <alignment horizontal="center"/>
    </xf>
    <xf numFmtId="0" fontId="33" fillId="0" borderId="10" xfId="28" applyFont="1" applyBorder="1" applyAlignment="1">
      <alignment horizontal="center"/>
    </xf>
    <xf numFmtId="0" fontId="28" fillId="0" borderId="11" xfId="28" applyBorder="1" applyAlignment="1">
      <alignment horizontal="center" vertical="center"/>
    </xf>
    <xf numFmtId="0" fontId="33" fillId="2" borderId="12" xfId="28" applyFont="1" applyFill="1" applyBorder="1" applyAlignment="1">
      <alignment horizontal="left" vertical="center"/>
    </xf>
    <xf numFmtId="3" fontId="27" fillId="2" borderId="13" xfId="28" applyNumberFormat="1" applyFont="1" applyFill="1" applyBorder="1" applyAlignment="1">
      <alignment horizontal="right" vertical="center"/>
    </xf>
    <xf numFmtId="0" fontId="28" fillId="0" borderId="14" xfId="28" applyBorder="1" applyAlignment="1">
      <alignment horizontal="center" vertical="center"/>
    </xf>
    <xf numFmtId="0" fontId="33" fillId="2" borderId="15" xfId="28" applyFont="1" applyFill="1" applyBorder="1" applyAlignment="1">
      <alignment horizontal="left"/>
    </xf>
    <xf numFmtId="3" fontId="27" fillId="2" borderId="14" xfId="28" applyNumberFormat="1" applyFont="1" applyFill="1" applyBorder="1" applyAlignment="1">
      <alignment horizontal="right" vertical="center"/>
    </xf>
    <xf numFmtId="0" fontId="24" fillId="0" borderId="15" xfId="28" applyFont="1" applyBorder="1" applyAlignment="1">
      <alignment horizontal="left"/>
    </xf>
    <xf numFmtId="3" fontId="28" fillId="0" borderId="14" xfId="28" applyNumberFormat="1" applyBorder="1" applyAlignment="1">
      <alignment horizontal="right" vertical="center"/>
    </xf>
    <xf numFmtId="0" fontId="24" fillId="0" borderId="15" xfId="28" applyFont="1" applyFill="1" applyBorder="1" applyAlignment="1">
      <alignment horizontal="left"/>
    </xf>
    <xf numFmtId="0" fontId="13" fillId="0" borderId="14" xfId="28" applyFont="1" applyBorder="1" applyAlignment="1">
      <alignment horizontal="center" vertical="center"/>
    </xf>
    <xf numFmtId="3" fontId="28" fillId="2" borderId="14" xfId="28" applyNumberFormat="1" applyFill="1" applyBorder="1" applyAlignment="1">
      <alignment horizontal="right" vertical="center"/>
    </xf>
    <xf numFmtId="0" fontId="13" fillId="0" borderId="16" xfId="28" applyFont="1" applyBorder="1" applyAlignment="1">
      <alignment horizontal="center" vertical="center"/>
    </xf>
    <xf numFmtId="0" fontId="33" fillId="0" borderId="17" xfId="28" applyFont="1" applyBorder="1" applyAlignment="1">
      <alignment horizontal="left" vertical="center" wrapText="1"/>
    </xf>
    <xf numFmtId="3" fontId="28" fillId="0" borderId="18" xfId="28" applyNumberFormat="1" applyBorder="1" applyAlignment="1">
      <alignment horizontal="right" vertical="center"/>
    </xf>
    <xf numFmtId="0" fontId="28" fillId="0" borderId="0" xfId="28" applyBorder="1" applyAlignment="1">
      <alignment horizontal="right"/>
    </xf>
    <xf numFmtId="0" fontId="24" fillId="0" borderId="0" xfId="28" applyFont="1"/>
    <xf numFmtId="0" fontId="24" fillId="0" borderId="0" xfId="28" applyFont="1" applyBorder="1"/>
    <xf numFmtId="49" fontId="31" fillId="0" borderId="0" xfId="28" applyNumberFormat="1" applyFont="1"/>
    <xf numFmtId="49" fontId="24" fillId="0" borderId="0" xfId="28" applyNumberFormat="1" applyFont="1"/>
    <xf numFmtId="49" fontId="13" fillId="0" borderId="0" xfId="28" applyNumberFormat="1" applyFont="1" applyBorder="1" applyAlignment="1">
      <alignment horizontal="left" vertical="top" wrapText="1"/>
    </xf>
    <xf numFmtId="49" fontId="33" fillId="0" borderId="0" xfId="28" applyNumberFormat="1" applyFont="1"/>
    <xf numFmtId="49" fontId="54" fillId="0" borderId="0" xfId="28" applyNumberFormat="1" applyFont="1"/>
    <xf numFmtId="0" fontId="29" fillId="0" borderId="1" xfId="28" applyFont="1" applyFill="1" applyBorder="1" applyAlignment="1">
      <alignment horizontal="center"/>
    </xf>
    <xf numFmtId="0" fontId="13" fillId="0" borderId="1" xfId="28" applyFont="1" applyFill="1" applyBorder="1"/>
    <xf numFmtId="0" fontId="13" fillId="0" borderId="0" xfId="28" applyFont="1"/>
    <xf numFmtId="49" fontId="27" fillId="0" borderId="1" xfId="28" applyNumberFormat="1" applyFont="1" applyBorder="1" applyAlignment="1">
      <alignment horizontal="center"/>
    </xf>
    <xf numFmtId="0" fontId="27" fillId="0" borderId="1" xfId="28" applyFont="1" applyFill="1" applyBorder="1" applyAlignment="1">
      <alignment horizontal="center"/>
    </xf>
    <xf numFmtId="3" fontId="27" fillId="0" borderId="1" xfId="28" applyNumberFormat="1" applyFont="1" applyFill="1" applyBorder="1" applyAlignment="1">
      <alignment horizontal="center"/>
    </xf>
    <xf numFmtId="3" fontId="27" fillId="0" borderId="1" xfId="23" applyNumberFormat="1" applyFont="1" applyFill="1" applyBorder="1" applyAlignment="1">
      <alignment horizontal="center"/>
    </xf>
    <xf numFmtId="3" fontId="54" fillId="0" borderId="0" xfId="28" applyNumberFormat="1" applyFont="1"/>
    <xf numFmtId="3" fontId="13" fillId="0" borderId="0" xfId="28" applyNumberFormat="1" applyFont="1"/>
    <xf numFmtId="49" fontId="13" fillId="0" borderId="1" xfId="28" applyNumberFormat="1" applyFont="1" applyBorder="1" applyAlignment="1">
      <alignment horizontal="center"/>
    </xf>
    <xf numFmtId="3" fontId="13" fillId="0" borderId="1" xfId="28" applyNumberFormat="1" applyFont="1" applyFill="1" applyBorder="1"/>
    <xf numFmtId="3" fontId="33" fillId="0" borderId="1" xfId="28" applyNumberFormat="1" applyFont="1" applyFill="1" applyBorder="1"/>
    <xf numFmtId="3" fontId="1" fillId="0" borderId="1" xfId="23" applyNumberFormat="1" applyFont="1" applyFill="1" applyBorder="1"/>
    <xf numFmtId="3" fontId="13" fillId="0" borderId="1" xfId="23" applyNumberFormat="1" applyFont="1" applyFill="1" applyBorder="1"/>
    <xf numFmtId="0" fontId="33" fillId="0" borderId="1" xfId="28" applyFont="1" applyFill="1" applyBorder="1"/>
    <xf numFmtId="0" fontId="13" fillId="0" borderId="0" xfId="28" applyFont="1" applyBorder="1" applyAlignment="1">
      <alignment horizontal="left" vertical="top" wrapText="1"/>
    </xf>
    <xf numFmtId="3" fontId="13" fillId="0" borderId="0" xfId="33" applyNumberFormat="1" applyFont="1" applyFill="1" applyBorder="1"/>
    <xf numFmtId="49" fontId="38" fillId="0" borderId="0" xfId="26" applyNumberFormat="1" applyFont="1" applyAlignment="1">
      <alignment horizontal="left"/>
    </xf>
    <xf numFmtId="49" fontId="26" fillId="0" borderId="0" xfId="26" applyNumberFormat="1" applyFont="1" applyAlignment="1"/>
    <xf numFmtId="49" fontId="29" fillId="0" borderId="0" xfId="26" applyNumberFormat="1" applyFont="1" applyAlignment="1"/>
    <xf numFmtId="49" fontId="31" fillId="0" borderId="0" xfId="26" applyNumberFormat="1" applyFont="1" applyFill="1" applyBorder="1" applyAlignment="1"/>
    <xf numFmtId="49" fontId="38" fillId="0" borderId="0" xfId="26" applyNumberFormat="1" applyFont="1" applyBorder="1" applyAlignment="1">
      <alignment horizontal="left"/>
    </xf>
    <xf numFmtId="49" fontId="13" fillId="0" borderId="0" xfId="26" applyNumberFormat="1" applyFont="1" applyFill="1" applyBorder="1" applyAlignment="1"/>
    <xf numFmtId="49" fontId="29" fillId="0" borderId="0" xfId="26" applyNumberFormat="1" applyFont="1" applyBorder="1" applyAlignment="1">
      <alignment horizontal="left"/>
    </xf>
    <xf numFmtId="49" fontId="48" fillId="0" borderId="0" xfId="26" applyNumberFormat="1" applyFont="1" applyAlignment="1"/>
    <xf numFmtId="49" fontId="13" fillId="0" borderId="0" xfId="31" applyNumberFormat="1" applyFont="1" applyAlignment="1">
      <alignment horizontal="center"/>
    </xf>
    <xf numFmtId="0" fontId="13" fillId="0" borderId="0" xfId="31" applyFont="1"/>
    <xf numFmtId="0" fontId="54" fillId="0" borderId="0" xfId="31" applyFont="1"/>
    <xf numFmtId="0" fontId="13" fillId="0" borderId="0" xfId="12" applyFont="1"/>
    <xf numFmtId="172" fontId="13" fillId="0" borderId="0" xfId="12" applyNumberFormat="1" applyFont="1"/>
    <xf numFmtId="49" fontId="38" fillId="0" borderId="0" xfId="26" applyNumberFormat="1" applyFont="1" applyAlignment="1">
      <alignment wrapText="1"/>
    </xf>
    <xf numFmtId="49" fontId="26" fillId="0" borderId="0" xfId="26" applyNumberFormat="1" applyFont="1" applyFill="1" applyBorder="1" applyAlignment="1"/>
    <xf numFmtId="49" fontId="14" fillId="0" borderId="0" xfId="26" applyNumberFormat="1" applyFont="1" applyFill="1" applyBorder="1" applyAlignment="1"/>
    <xf numFmtId="49" fontId="26" fillId="0" borderId="0" xfId="26" applyNumberFormat="1" applyFont="1" applyBorder="1" applyAlignment="1"/>
    <xf numFmtId="49" fontId="24" fillId="0" borderId="0" xfId="26" applyNumberFormat="1" applyFont="1" applyAlignment="1">
      <alignment vertical="top"/>
    </xf>
    <xf numFmtId="49" fontId="31" fillId="0" borderId="0" xfId="26" applyNumberFormat="1" applyFont="1" applyFill="1" applyBorder="1" applyAlignment="1">
      <alignment wrapText="1"/>
    </xf>
    <xf numFmtId="49" fontId="38" fillId="0" borderId="0" xfId="26" applyNumberFormat="1" applyFont="1" applyAlignment="1">
      <alignment horizontal="centerContinuous"/>
    </xf>
    <xf numFmtId="49" fontId="33" fillId="0" borderId="0" xfId="26" applyNumberFormat="1" applyFont="1" applyAlignment="1">
      <alignment horizontal="centerContinuous"/>
    </xf>
    <xf numFmtId="49" fontId="14" fillId="0" borderId="0" xfId="26" applyNumberFormat="1" applyFont="1" applyBorder="1">
      <alignment horizontal="centerContinuous" vertical="justify"/>
    </xf>
    <xf numFmtId="49" fontId="14" fillId="0" borderId="0" xfId="26" applyNumberFormat="1" applyFont="1">
      <alignment horizontal="centerContinuous" vertical="justify"/>
    </xf>
    <xf numFmtId="49" fontId="13" fillId="0" borderId="0" xfId="26" applyNumberFormat="1" applyFont="1" applyAlignment="1">
      <alignment horizontal="center"/>
    </xf>
    <xf numFmtId="49" fontId="33" fillId="0" borderId="0" xfId="26" applyNumberFormat="1" applyFont="1" applyAlignment="1">
      <alignment horizontal="center" wrapText="1"/>
    </xf>
    <xf numFmtId="49" fontId="33" fillId="0" borderId="0" xfId="26" applyNumberFormat="1" applyFont="1" applyAlignment="1">
      <alignment horizontal="center"/>
    </xf>
    <xf numFmtId="49" fontId="33" fillId="0" borderId="0" xfId="26" applyNumberFormat="1" applyFont="1" applyAlignment="1"/>
    <xf numFmtId="49" fontId="14" fillId="0" borderId="0" xfId="26" applyNumberFormat="1" applyFont="1" applyBorder="1" applyAlignment="1"/>
    <xf numFmtId="49" fontId="14" fillId="0" borderId="0" xfId="26" applyNumberFormat="1" applyFont="1" applyAlignment="1"/>
    <xf numFmtId="49" fontId="29" fillId="0" borderId="0" xfId="26" applyNumberFormat="1" applyFont="1" applyAlignment="1">
      <alignment horizontal="center" wrapText="1"/>
    </xf>
    <xf numFmtId="49" fontId="56" fillId="0" borderId="0" xfId="26" applyNumberFormat="1" applyFont="1" applyBorder="1" applyAlignment="1">
      <alignment horizontal="left"/>
    </xf>
    <xf numFmtId="49" fontId="29" fillId="0" borderId="0" xfId="26" applyNumberFormat="1" applyFont="1" applyBorder="1" applyAlignment="1">
      <alignment horizontal="left" wrapText="1"/>
    </xf>
    <xf numFmtId="49" fontId="36" fillId="0" borderId="0" xfId="26" applyNumberFormat="1" applyFont="1" applyBorder="1" applyAlignment="1">
      <alignment horizontal="left"/>
    </xf>
    <xf numFmtId="49" fontId="33" fillId="0" borderId="0" xfId="26" applyNumberFormat="1" applyFont="1" applyBorder="1" applyAlignment="1"/>
    <xf numFmtId="49" fontId="24" fillId="0" borderId="0" xfId="26" applyNumberFormat="1" applyFont="1" applyBorder="1" applyAlignment="1">
      <alignment vertical="top"/>
    </xf>
    <xf numFmtId="49" fontId="15" fillId="0" borderId="0" xfId="26" applyNumberFormat="1" applyFont="1" applyBorder="1" applyAlignment="1"/>
    <xf numFmtId="49" fontId="15" fillId="0" borderId="0" xfId="26" applyNumberFormat="1" applyFont="1" applyAlignment="1"/>
    <xf numFmtId="49" fontId="20" fillId="0" borderId="0" xfId="26" applyNumberFormat="1" applyFont="1" applyBorder="1" applyAlignment="1"/>
    <xf numFmtId="49" fontId="33" fillId="0" borderId="0" xfId="26" applyNumberFormat="1" applyFont="1" applyBorder="1" applyAlignment="1">
      <alignment horizontal="left"/>
    </xf>
    <xf numFmtId="49" fontId="50" fillId="0" borderId="0" xfId="26" applyNumberFormat="1" applyFont="1" applyBorder="1" applyAlignment="1">
      <alignment horizontal="left"/>
    </xf>
    <xf numFmtId="49" fontId="40" fillId="0" borderId="0" xfId="26" applyNumberFormat="1" applyFont="1" applyBorder="1" applyAlignment="1">
      <alignment horizontal="left" wrapText="1"/>
    </xf>
    <xf numFmtId="49" fontId="57" fillId="0" borderId="0" xfId="26" applyNumberFormat="1" applyFont="1" applyBorder="1" applyAlignment="1">
      <alignment horizontal="center"/>
    </xf>
    <xf numFmtId="49" fontId="58" fillId="0" borderId="0" xfId="26" applyNumberFormat="1" applyFont="1" applyBorder="1" applyAlignment="1">
      <alignment horizontal="left"/>
    </xf>
    <xf numFmtId="49" fontId="59" fillId="0" borderId="0" xfId="26" applyNumberFormat="1" applyFont="1" applyBorder="1" applyAlignment="1"/>
    <xf numFmtId="49" fontId="59" fillId="0" borderId="0" xfId="26" applyNumberFormat="1" applyFont="1" applyAlignment="1"/>
    <xf numFmtId="49" fontId="60" fillId="0" borderId="0" xfId="26" applyNumberFormat="1" applyFont="1" applyAlignment="1"/>
    <xf numFmtId="49" fontId="34" fillId="0" borderId="0" xfId="26" applyNumberFormat="1" applyFont="1">
      <alignment horizontal="centerContinuous" vertical="justify"/>
    </xf>
    <xf numFmtId="49" fontId="15" fillId="0" borderId="0" xfId="26" applyNumberFormat="1" applyFont="1" applyFill="1" applyBorder="1" applyAlignment="1"/>
    <xf numFmtId="49" fontId="13" fillId="0" borderId="0" xfId="26" applyNumberFormat="1" applyFont="1" applyBorder="1" applyAlignment="1"/>
    <xf numFmtId="49" fontId="13" fillId="0" borderId="0" xfId="26" applyNumberFormat="1" applyFont="1">
      <alignment horizontal="centerContinuous" vertical="justify"/>
    </xf>
    <xf numFmtId="0" fontId="15" fillId="0" borderId="1" xfId="26" applyFont="1" applyBorder="1" applyAlignment="1">
      <alignment horizontal="center" vertical="center" wrapText="1"/>
    </xf>
    <xf numFmtId="0" fontId="15" fillId="0" borderId="1" xfId="26" applyFont="1" applyBorder="1" applyAlignment="1">
      <alignment horizontal="centerContinuous" vertical="center" wrapText="1"/>
    </xf>
    <xf numFmtId="0" fontId="15" fillId="0" borderId="0" xfId="26" applyFont="1" applyAlignment="1">
      <alignment vertical="justify"/>
    </xf>
    <xf numFmtId="0" fontId="33" fillId="0" borderId="1" xfId="26" applyFont="1" applyBorder="1" applyAlignment="1">
      <alignment horizontal="center" vertical="center"/>
    </xf>
    <xf numFmtId="0" fontId="33" fillId="0" borderId="1" xfId="26" applyFont="1" applyBorder="1" applyAlignment="1">
      <alignment horizontal="center" vertical="center" wrapText="1"/>
    </xf>
    <xf numFmtId="0" fontId="33" fillId="0" borderId="1" xfId="26" applyFont="1" applyBorder="1" applyAlignment="1">
      <alignment horizontal="centerContinuous" vertical="center"/>
    </xf>
    <xf numFmtId="0" fontId="33" fillId="0" borderId="1" xfId="26" applyFont="1" applyBorder="1" applyAlignment="1">
      <alignment horizontal="centerContinuous" vertical="center" wrapText="1"/>
    </xf>
    <xf numFmtId="0" fontId="13" fillId="0" borderId="0" xfId="26" applyFont="1" applyAlignment="1">
      <alignment vertical="justify"/>
    </xf>
    <xf numFmtId="0" fontId="13" fillId="0" borderId="1" xfId="26" applyFont="1" applyBorder="1" applyAlignment="1">
      <alignment horizontal="center"/>
    </xf>
    <xf numFmtId="0" fontId="13" fillId="0" borderId="1" xfId="26" applyFont="1" applyBorder="1" applyAlignment="1">
      <alignment wrapText="1"/>
    </xf>
    <xf numFmtId="17" fontId="13" fillId="0" borderId="1" xfId="26" applyNumberFormat="1" applyFont="1" applyBorder="1">
      <alignment horizontal="centerContinuous" vertical="justify"/>
    </xf>
    <xf numFmtId="17" fontId="13" fillId="0" borderId="1" xfId="26" applyNumberFormat="1" applyFont="1" applyBorder="1" applyAlignment="1">
      <alignment horizontal="center" wrapText="1"/>
    </xf>
    <xf numFmtId="0" fontId="13" fillId="0" borderId="1" xfId="26" applyFont="1" applyBorder="1" applyAlignment="1">
      <alignment horizontal="right" vertical="justify"/>
    </xf>
    <xf numFmtId="3" fontId="13" fillId="0" borderId="1" xfId="26" applyNumberFormat="1" applyFont="1" applyBorder="1" applyAlignment="1">
      <alignment horizontal="right" vertical="justify"/>
    </xf>
    <xf numFmtId="0" fontId="13" fillId="0" borderId="0" xfId="26" applyFont="1">
      <alignment horizontal="centerContinuous" vertical="justify"/>
    </xf>
    <xf numFmtId="0" fontId="13" fillId="0" borderId="1" xfId="26" applyFont="1" applyBorder="1">
      <alignment horizontal="centerContinuous" vertical="justify"/>
    </xf>
    <xf numFmtId="0" fontId="13" fillId="0" borderId="1" xfId="26" applyFont="1" applyBorder="1" applyAlignment="1">
      <alignment horizontal="center" wrapText="1"/>
    </xf>
    <xf numFmtId="0" fontId="13" fillId="0" borderId="0" xfId="26" applyFont="1" applyAlignment="1">
      <alignment wrapText="1"/>
    </xf>
    <xf numFmtId="0" fontId="33" fillId="0" borderId="0" xfId="26" applyFont="1" applyBorder="1" applyAlignment="1">
      <alignment horizontal="right" vertical="center" wrapText="1"/>
    </xf>
    <xf numFmtId="164" fontId="13" fillId="0" borderId="1" xfId="26" applyNumberFormat="1" applyFont="1" applyBorder="1" applyAlignment="1">
      <alignment horizontal="right" vertical="justify"/>
    </xf>
    <xf numFmtId="0" fontId="13" fillId="0" borderId="0" xfId="26" applyFont="1" applyBorder="1" applyAlignment="1">
      <alignment wrapText="1"/>
    </xf>
    <xf numFmtId="0" fontId="13" fillId="0" borderId="0" xfId="26" applyFont="1" applyBorder="1">
      <alignment horizontal="centerContinuous" vertical="justify"/>
    </xf>
    <xf numFmtId="49" fontId="38" fillId="0" borderId="0" xfId="0" applyNumberFormat="1" applyFont="1" applyAlignment="1">
      <alignment horizontal="left" vertical="top"/>
    </xf>
    <xf numFmtId="49" fontId="27" fillId="0" borderId="0" xfId="0" applyNumberFormat="1" applyFont="1" applyAlignment="1">
      <alignment horizontal="left" vertical="top"/>
    </xf>
    <xf numFmtId="49" fontId="24" fillId="0" borderId="0" xfId="0" applyNumberFormat="1" applyFont="1" applyAlignment="1">
      <alignment vertical="top"/>
    </xf>
    <xf numFmtId="49" fontId="29" fillId="0" borderId="0" xfId="0" applyNumberFormat="1" applyFont="1" applyAlignment="1"/>
    <xf numFmtId="49" fontId="26" fillId="0" borderId="0" xfId="0" applyNumberFormat="1" applyFont="1" applyAlignment="1"/>
    <xf numFmtId="49" fontId="20" fillId="0" borderId="0" xfId="0" applyNumberFormat="1" applyFont="1" applyAlignment="1">
      <alignment vertical="top"/>
    </xf>
    <xf numFmtId="49" fontId="61" fillId="0" borderId="0" xfId="0" applyNumberFormat="1" applyFont="1" applyAlignment="1">
      <alignment horizontal="centerContinuous" vertical="top"/>
    </xf>
    <xf numFmtId="49" fontId="62" fillId="0" borderId="0" xfId="0" applyNumberFormat="1" applyFont="1" applyAlignment="1">
      <alignment horizontal="centerContinuous" vertical="top"/>
    </xf>
    <xf numFmtId="49" fontId="62" fillId="0" borderId="0" xfId="0" applyNumberFormat="1" applyFont="1" applyAlignment="1">
      <alignment horizontal="center" vertical="top"/>
    </xf>
    <xf numFmtId="49" fontId="62" fillId="0" borderId="0" xfId="0" applyNumberFormat="1" applyFont="1" applyAlignment="1">
      <alignment vertical="top"/>
    </xf>
    <xf numFmtId="49" fontId="20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Alignment="1">
      <alignment vertical="top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4" fillId="0" borderId="0" xfId="0" applyFont="1" applyAlignment="1">
      <alignment vertical="top"/>
    </xf>
    <xf numFmtId="0" fontId="29" fillId="0" borderId="1" xfId="0" applyFont="1" applyFill="1" applyBorder="1" applyAlignment="1">
      <alignment vertical="top"/>
    </xf>
    <xf numFmtId="0" fontId="29" fillId="0" borderId="1" xfId="0" applyFont="1" applyFill="1" applyBorder="1" applyAlignment="1">
      <alignment horizontal="center" vertical="top"/>
    </xf>
    <xf numFmtId="0" fontId="29" fillId="0" borderId="1" xfId="0" applyFont="1" applyFill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top"/>
    </xf>
    <xf numFmtId="0" fontId="23" fillId="0" borderId="1" xfId="37" applyFont="1" applyFill="1" applyBorder="1" applyAlignment="1">
      <alignment horizontal="center" vertical="top"/>
    </xf>
    <xf numFmtId="0" fontId="63" fillId="0" borderId="1" xfId="37" applyFont="1" applyFill="1" applyBorder="1" applyAlignment="1">
      <alignment horizontal="center" vertical="top" wrapText="1"/>
    </xf>
    <xf numFmtId="0" fontId="63" fillId="3" borderId="1" xfId="37" applyFont="1" applyFill="1" applyBorder="1" applyAlignment="1">
      <alignment horizontal="left" vertical="top" wrapText="1"/>
    </xf>
    <xf numFmtId="0" fontId="63" fillId="2" borderId="4" xfId="37" applyFont="1" applyFill="1" applyBorder="1" applyAlignment="1">
      <alignment horizontal="left" vertical="top" wrapText="1"/>
    </xf>
    <xf numFmtId="3" fontId="64" fillId="0" borderId="1" xfId="0" applyNumberFormat="1" applyFont="1" applyBorder="1" applyAlignment="1">
      <alignment horizontal="right" vertical="top"/>
    </xf>
    <xf numFmtId="3" fontId="20" fillId="0" borderId="1" xfId="0" applyNumberFormat="1" applyFont="1" applyBorder="1" applyAlignment="1">
      <alignment horizontal="right" vertical="top"/>
    </xf>
    <xf numFmtId="164" fontId="20" fillId="0" borderId="1" xfId="0" applyNumberFormat="1" applyFont="1" applyBorder="1" applyAlignment="1">
      <alignment horizontal="center" vertical="top"/>
    </xf>
    <xf numFmtId="0" fontId="20" fillId="0" borderId="1" xfId="0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horizontal="left" vertical="top" wrapText="1"/>
    </xf>
    <xf numFmtId="0" fontId="23" fillId="2" borderId="4" xfId="0" applyFont="1" applyFill="1" applyBorder="1" applyAlignment="1">
      <alignment horizontal="left" vertical="top" wrapText="1"/>
    </xf>
    <xf numFmtId="3" fontId="29" fillId="2" borderId="1" xfId="0" applyNumberFormat="1" applyFont="1" applyFill="1" applyBorder="1" applyAlignment="1" applyProtection="1">
      <alignment horizontal="right" vertical="top"/>
    </xf>
    <xf numFmtId="3" fontId="29" fillId="2" borderId="1" xfId="0" applyNumberFormat="1" applyFont="1" applyFill="1" applyBorder="1" applyAlignment="1">
      <alignment horizontal="right" vertical="top"/>
    </xf>
    <xf numFmtId="0" fontId="22" fillId="0" borderId="1" xfId="24" applyFont="1" applyFill="1" applyBorder="1" applyAlignment="1">
      <alignment vertical="top"/>
    </xf>
    <xf numFmtId="0" fontId="23" fillId="0" borderId="4" xfId="0" applyFont="1" applyFill="1" applyBorder="1" applyAlignment="1">
      <alignment horizontal="left" vertical="top" wrapText="1"/>
    </xf>
    <xf numFmtId="3" fontId="29" fillId="0" borderId="1" xfId="0" applyNumberFormat="1" applyFont="1" applyFill="1" applyBorder="1" applyAlignment="1">
      <alignment horizontal="right" vertical="top"/>
    </xf>
    <xf numFmtId="3" fontId="29" fillId="0" borderId="1" xfId="0" applyNumberFormat="1" applyFont="1" applyFill="1" applyBorder="1" applyAlignment="1" applyProtection="1">
      <alignment horizontal="right" vertical="top"/>
    </xf>
    <xf numFmtId="0" fontId="20" fillId="0" borderId="1" xfId="0" applyFont="1" applyFill="1" applyBorder="1" applyAlignment="1">
      <alignment horizontal="center" vertical="top" wrapText="1"/>
    </xf>
    <xf numFmtId="0" fontId="20" fillId="0" borderId="1" xfId="24" applyFont="1" applyFill="1" applyBorder="1" applyAlignment="1">
      <alignment vertical="top"/>
    </xf>
    <xf numFmtId="0" fontId="20" fillId="0" borderId="5" xfId="0" applyFont="1" applyFill="1" applyBorder="1" applyAlignment="1">
      <alignment horizontal="left" vertical="top" wrapText="1"/>
    </xf>
    <xf numFmtId="3" fontId="26" fillId="0" borderId="1" xfId="0" applyNumberFormat="1" applyFont="1" applyFill="1" applyBorder="1" applyAlignment="1">
      <alignment horizontal="right" vertical="top"/>
    </xf>
    <xf numFmtId="0" fontId="20" fillId="0" borderId="4" xfId="0" applyFont="1" applyFill="1" applyBorder="1" applyAlignment="1">
      <alignment horizontal="left" vertical="top" wrapText="1"/>
    </xf>
    <xf numFmtId="0" fontId="26" fillId="0" borderId="1" xfId="0" applyFont="1" applyFill="1" applyBorder="1" applyAlignment="1">
      <alignment horizontal="center" vertical="top" wrapText="1"/>
    </xf>
    <xf numFmtId="3" fontId="26" fillId="0" borderId="4" xfId="0" applyNumberFormat="1" applyFont="1" applyBorder="1" applyAlignment="1">
      <alignment horizontal="right"/>
    </xf>
    <xf numFmtId="3" fontId="26" fillId="0" borderId="1" xfId="0" applyNumberFormat="1" applyFont="1" applyBorder="1" applyAlignment="1">
      <alignment horizontal="right" vertical="top"/>
    </xf>
    <xf numFmtId="0" fontId="65" fillId="0" borderId="4" xfId="0" applyFont="1" applyFill="1" applyBorder="1" applyAlignment="1">
      <alignment horizontal="left" vertical="top" wrapText="1"/>
    </xf>
    <xf numFmtId="0" fontId="65" fillId="0" borderId="1" xfId="24" applyFont="1" applyFill="1" applyBorder="1" applyAlignment="1">
      <alignment horizontal="left" vertical="top"/>
    </xf>
    <xf numFmtId="0" fontId="26" fillId="0" borderId="1" xfId="0" applyFont="1" applyFill="1" applyBorder="1" applyAlignment="1">
      <alignment horizontal="center" vertical="top"/>
    </xf>
    <xf numFmtId="0" fontId="23" fillId="0" borderId="1" xfId="37" applyNumberFormat="1" applyFont="1" applyFill="1" applyBorder="1" applyAlignment="1">
      <alignment horizontal="center" vertical="top"/>
    </xf>
    <xf numFmtId="0" fontId="20" fillId="0" borderId="1" xfId="37" applyFont="1" applyFill="1" applyBorder="1" applyAlignment="1">
      <alignment horizontal="center" vertical="top" wrapText="1"/>
    </xf>
    <xf numFmtId="0" fontId="20" fillId="0" borderId="4" xfId="37" applyFont="1" applyFill="1" applyBorder="1" applyAlignment="1">
      <alignment horizontal="left" vertical="top" wrapText="1"/>
    </xf>
    <xf numFmtId="0" fontId="26" fillId="0" borderId="1" xfId="37" applyNumberFormat="1" applyFont="1" applyFill="1" applyBorder="1" applyAlignment="1">
      <alignment horizontal="center" vertical="top"/>
    </xf>
    <xf numFmtId="3" fontId="26" fillId="0" borderId="1" xfId="0" applyNumberFormat="1" applyFont="1" applyBorder="1" applyAlignment="1">
      <alignment horizontal="right"/>
    </xf>
    <xf numFmtId="0" fontId="26" fillId="0" borderId="3" xfId="37" applyNumberFormat="1" applyFont="1" applyFill="1" applyBorder="1" applyAlignment="1">
      <alignment horizontal="center" vertical="top"/>
    </xf>
    <xf numFmtId="0" fontId="20" fillId="0" borderId="3" xfId="37" applyFont="1" applyFill="1" applyBorder="1" applyAlignment="1">
      <alignment horizontal="center" vertical="top" wrapText="1"/>
    </xf>
    <xf numFmtId="0" fontId="65" fillId="0" borderId="4" xfId="37" applyFont="1" applyFill="1" applyBorder="1" applyAlignment="1">
      <alignment horizontal="left" vertical="top" wrapText="1"/>
    </xf>
    <xf numFmtId="0" fontId="20" fillId="0" borderId="19" xfId="37" applyFont="1" applyFill="1" applyBorder="1" applyAlignment="1">
      <alignment horizontal="left" vertical="top" wrapText="1"/>
    </xf>
    <xf numFmtId="3" fontId="26" fillId="0" borderId="3" xfId="0" applyNumberFormat="1" applyFont="1" applyBorder="1" applyAlignment="1">
      <alignment horizontal="right" vertical="top"/>
    </xf>
    <xf numFmtId="0" fontId="23" fillId="0" borderId="1" xfId="24" applyFont="1" applyFill="1" applyBorder="1" applyAlignment="1">
      <alignment vertical="top"/>
    </xf>
    <xf numFmtId="0" fontId="23" fillId="0" borderId="5" xfId="0" applyFont="1" applyFill="1" applyBorder="1" applyAlignment="1">
      <alignment horizontal="left" vertical="top" wrapText="1"/>
    </xf>
    <xf numFmtId="0" fontId="27" fillId="0" borderId="0" xfId="0" applyFont="1" applyFill="1" applyBorder="1" applyAlignment="1">
      <alignment vertical="top"/>
    </xf>
    <xf numFmtId="0" fontId="27" fillId="0" borderId="0" xfId="0" applyFont="1" applyFill="1" applyAlignment="1">
      <alignment vertical="top"/>
    </xf>
    <xf numFmtId="0" fontId="22" fillId="4" borderId="1" xfId="24" applyFont="1" applyFill="1" applyBorder="1" applyAlignment="1">
      <alignment vertical="top" wrapText="1"/>
    </xf>
    <xf numFmtId="0" fontId="20" fillId="0" borderId="0" xfId="37" applyFont="1" applyFill="1" applyBorder="1" applyAlignment="1">
      <alignment horizontal="left" vertical="top"/>
    </xf>
    <xf numFmtId="0" fontId="24" fillId="0" borderId="0" xfId="0" applyFont="1" applyFill="1" applyAlignment="1">
      <alignment vertical="top"/>
    </xf>
    <xf numFmtId="0" fontId="22" fillId="0" borderId="1" xfId="24" applyFont="1" applyFill="1" applyBorder="1" applyAlignment="1">
      <alignment vertical="top" wrapText="1"/>
    </xf>
    <xf numFmtId="3" fontId="26" fillId="0" borderId="4" xfId="0" applyNumberFormat="1" applyFont="1" applyBorder="1" applyAlignment="1">
      <alignment horizontal="right" vertical="top"/>
    </xf>
    <xf numFmtId="0" fontId="20" fillId="0" borderId="5" xfId="37" applyFont="1" applyFill="1" applyBorder="1" applyAlignment="1">
      <alignment horizontal="left" vertical="top" wrapText="1"/>
    </xf>
    <xf numFmtId="0" fontId="24" fillId="0" borderId="0" xfId="0" applyFont="1" applyBorder="1" applyAlignment="1">
      <alignment vertical="top"/>
    </xf>
    <xf numFmtId="0" fontId="67" fillId="0" borderId="1" xfId="37" applyFont="1" applyFill="1" applyBorder="1" applyAlignment="1">
      <alignment horizontal="center" vertical="top" wrapText="1"/>
    </xf>
    <xf numFmtId="0" fontId="26" fillId="0" borderId="1" xfId="24" applyFont="1" applyFill="1" applyBorder="1" applyAlignment="1">
      <alignment vertical="top"/>
    </xf>
    <xf numFmtId="0" fontId="67" fillId="0" borderId="1" xfId="28" applyFont="1" applyFill="1" applyBorder="1" applyAlignment="1">
      <alignment horizontal="left" vertical="top"/>
    </xf>
    <xf numFmtId="0" fontId="65" fillId="0" borderId="1" xfId="37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left" vertical="top" wrapText="1"/>
    </xf>
    <xf numFmtId="0" fontId="68" fillId="0" borderId="1" xfId="28" applyFont="1" applyFill="1" applyBorder="1" applyAlignment="1">
      <alignment horizontal="left" vertical="top"/>
    </xf>
    <xf numFmtId="0" fontId="68" fillId="0" borderId="4" xfId="28" applyFont="1" applyFill="1" applyBorder="1" applyAlignment="1">
      <alignment horizontal="left"/>
    </xf>
    <xf numFmtId="0" fontId="20" fillId="0" borderId="1" xfId="37" applyNumberFormat="1" applyFont="1" applyFill="1" applyBorder="1" applyAlignment="1">
      <alignment horizontal="center" vertical="top"/>
    </xf>
    <xf numFmtId="0" fontId="20" fillId="0" borderId="1" xfId="37" applyFont="1" applyFill="1" applyBorder="1" applyAlignment="1">
      <alignment horizontal="left" vertical="top" wrapText="1"/>
    </xf>
    <xf numFmtId="3" fontId="29" fillId="6" borderId="1" xfId="0" applyNumberFormat="1" applyFont="1" applyFill="1" applyBorder="1" applyAlignment="1">
      <alignment horizontal="right" vertical="top"/>
    </xf>
    <xf numFmtId="3" fontId="29" fillId="6" borderId="1" xfId="0" applyNumberFormat="1" applyFont="1" applyFill="1" applyBorder="1" applyAlignment="1" applyProtection="1">
      <alignment horizontal="right" vertical="top"/>
    </xf>
    <xf numFmtId="0" fontId="20" fillId="0" borderId="0" xfId="0" applyFont="1" applyFill="1" applyAlignment="1">
      <alignment vertical="top"/>
    </xf>
    <xf numFmtId="0" fontId="20" fillId="0" borderId="0" xfId="0" applyFont="1" applyAlignment="1">
      <alignment vertical="top"/>
    </xf>
    <xf numFmtId="0" fontId="23" fillId="0" borderId="1" xfId="37" applyFont="1" applyFill="1" applyBorder="1" applyAlignment="1">
      <alignment horizontal="center" vertical="top" wrapText="1"/>
    </xf>
    <xf numFmtId="0" fontId="22" fillId="0" borderId="1" xfId="24" applyFont="1" applyBorder="1" applyAlignment="1">
      <alignment horizontal="left" vertical="top"/>
    </xf>
    <xf numFmtId="0" fontId="67" fillId="0" borderId="4" xfId="0" applyFont="1" applyFill="1" applyBorder="1" applyAlignment="1">
      <alignment horizontal="left" vertical="top" wrapText="1"/>
    </xf>
    <xf numFmtId="0" fontId="67" fillId="0" borderId="5" xfId="0" applyFont="1" applyFill="1" applyBorder="1" applyAlignment="1">
      <alignment horizontal="left" vertical="top" wrapText="1"/>
    </xf>
    <xf numFmtId="0" fontId="20" fillId="0" borderId="1" xfId="24" applyFont="1" applyFill="1" applyBorder="1" applyAlignment="1">
      <alignment horizontal="left" vertical="top"/>
    </xf>
    <xf numFmtId="0" fontId="21" fillId="0" borderId="1" xfId="24" applyFont="1" applyFill="1" applyBorder="1" applyAlignment="1">
      <alignment horizontal="left" vertical="top"/>
    </xf>
    <xf numFmtId="0" fontId="23" fillId="0" borderId="4" xfId="37" applyFont="1" applyFill="1" applyBorder="1" applyAlignment="1">
      <alignment horizontal="left" vertical="top" wrapText="1"/>
    </xf>
    <xf numFmtId="0" fontId="20" fillId="0" borderId="1" xfId="28" applyFont="1" applyFill="1" applyBorder="1" applyAlignment="1">
      <alignment horizontal="left" vertical="top" wrapText="1"/>
    </xf>
    <xf numFmtId="0" fontId="23" fillId="0" borderId="1" xfId="37" applyNumberFormat="1" applyFont="1" applyFill="1" applyBorder="1" applyAlignment="1">
      <alignment horizontal="center" vertical="top" wrapText="1"/>
    </xf>
    <xf numFmtId="0" fontId="22" fillId="0" borderId="1" xfId="24" applyFont="1" applyBorder="1" applyAlignment="1">
      <alignment horizontal="left" vertical="top" wrapText="1"/>
    </xf>
    <xf numFmtId="3" fontId="26" fillId="0" borderId="1" xfId="0" applyNumberFormat="1" applyFont="1" applyFill="1" applyBorder="1" applyAlignment="1">
      <alignment horizontal="right" vertical="top" wrapText="1"/>
    </xf>
    <xf numFmtId="0" fontId="20" fillId="0" borderId="0" xfId="0" applyFont="1" applyAlignment="1">
      <alignment vertical="top" wrapText="1"/>
    </xf>
    <xf numFmtId="0" fontId="22" fillId="0" borderId="1" xfId="39" applyFont="1" applyFill="1" applyBorder="1" applyAlignment="1">
      <alignment horizontal="left" vertical="top" wrapText="1"/>
    </xf>
    <xf numFmtId="0" fontId="22" fillId="0" borderId="1" xfId="28" applyFont="1" applyFill="1" applyBorder="1" applyAlignment="1">
      <alignment horizontal="left" vertical="top"/>
    </xf>
    <xf numFmtId="0" fontId="65" fillId="0" borderId="1" xfId="37" applyFont="1" applyFill="1" applyBorder="1" applyAlignment="1">
      <alignment horizontal="left" vertical="top" wrapText="1"/>
    </xf>
    <xf numFmtId="3" fontId="26" fillId="0" borderId="4" xfId="0" applyNumberFormat="1" applyFont="1" applyFill="1" applyBorder="1" applyAlignment="1">
      <alignment horizontal="right" vertical="top"/>
    </xf>
    <xf numFmtId="0" fontId="26" fillId="0" borderId="2" xfId="37" applyNumberFormat="1" applyFont="1" applyFill="1" applyBorder="1" applyAlignment="1">
      <alignment horizontal="center" vertical="top"/>
    </xf>
    <xf numFmtId="0" fontId="20" fillId="0" borderId="2" xfId="37" applyFont="1" applyFill="1" applyBorder="1" applyAlignment="1">
      <alignment horizontal="center" vertical="top" wrapText="1"/>
    </xf>
    <xf numFmtId="0" fontId="20" fillId="0" borderId="20" xfId="37" applyFont="1" applyFill="1" applyBorder="1" applyAlignment="1">
      <alignment horizontal="left" vertical="top" wrapText="1"/>
    </xf>
    <xf numFmtId="3" fontId="26" fillId="0" borderId="2" xfId="0" applyNumberFormat="1" applyFont="1" applyFill="1" applyBorder="1" applyAlignment="1">
      <alignment horizontal="right" vertical="top"/>
    </xf>
    <xf numFmtId="3" fontId="29" fillId="0" borderId="1" xfId="0" applyNumberFormat="1" applyFont="1" applyFill="1" applyBorder="1" applyAlignment="1">
      <alignment horizontal="right"/>
    </xf>
    <xf numFmtId="0" fontId="23" fillId="0" borderId="0" xfId="0" applyFont="1" applyAlignment="1">
      <alignment vertical="top"/>
    </xf>
    <xf numFmtId="0" fontId="65" fillId="0" borderId="4" xfId="0" applyFont="1" applyFill="1" applyBorder="1" applyAlignment="1">
      <alignment horizontal="left" wrapText="1"/>
    </xf>
    <xf numFmtId="0" fontId="26" fillId="0" borderId="4" xfId="0" applyFont="1" applyFill="1" applyBorder="1" applyAlignment="1">
      <alignment horizontal="left" vertical="top" wrapText="1"/>
    </xf>
    <xf numFmtId="0" fontId="21" fillId="0" borderId="0" xfId="24" applyFont="1" applyAlignment="1">
      <alignment horizontal="left" vertical="top"/>
    </xf>
    <xf numFmtId="0" fontId="22" fillId="0" borderId="0" xfId="24" applyFont="1" applyAlignment="1">
      <alignment horizontal="left" vertical="top"/>
    </xf>
    <xf numFmtId="3" fontId="26" fillId="2" borderId="4" xfId="0" applyNumberFormat="1" applyFont="1" applyFill="1" applyBorder="1" applyAlignment="1">
      <alignment horizontal="right" vertical="top"/>
    </xf>
    <xf numFmtId="0" fontId="23" fillId="0" borderId="1" xfId="37" applyFont="1" applyFill="1" applyBorder="1" applyAlignment="1">
      <alignment vertical="top" wrapText="1"/>
    </xf>
    <xf numFmtId="0" fontId="23" fillId="0" borderId="4" xfId="37" applyFont="1" applyFill="1" applyBorder="1" applyAlignment="1">
      <alignment horizontal="center" vertical="top" wrapText="1"/>
    </xf>
    <xf numFmtId="0" fontId="23" fillId="2" borderId="4" xfId="37" applyFont="1" applyFill="1" applyBorder="1" applyAlignment="1">
      <alignment horizontal="left" vertical="top" wrapText="1"/>
    </xf>
    <xf numFmtId="0" fontId="63" fillId="0" borderId="4" xfId="37" applyFont="1" applyFill="1" applyBorder="1" applyAlignment="1">
      <alignment horizontal="center" vertical="top" wrapText="1"/>
    </xf>
    <xf numFmtId="3" fontId="56" fillId="0" borderId="1" xfId="0" applyNumberFormat="1" applyFont="1" applyFill="1" applyBorder="1" applyAlignment="1">
      <alignment horizontal="right"/>
    </xf>
    <xf numFmtId="0" fontId="23" fillId="0" borderId="1" xfId="37" applyFont="1" applyFill="1" applyBorder="1" applyAlignment="1">
      <alignment horizontal="left" vertical="top" wrapText="1"/>
    </xf>
    <xf numFmtId="0" fontId="20" fillId="0" borderId="4" xfId="37" applyFont="1" applyFill="1" applyBorder="1" applyAlignment="1">
      <alignment vertical="top" wrapText="1"/>
    </xf>
    <xf numFmtId="0" fontId="20" fillId="0" borderId="4" xfId="0" applyFont="1" applyFill="1" applyBorder="1" applyAlignment="1">
      <alignment horizontal="center" vertical="top" wrapText="1"/>
    </xf>
    <xf numFmtId="0" fontId="21" fillId="0" borderId="5" xfId="24" applyFont="1" applyBorder="1" applyAlignment="1">
      <alignment horizontal="left" vertical="top"/>
    </xf>
    <xf numFmtId="0" fontId="23" fillId="6" borderId="4" xfId="37" applyFont="1" applyFill="1" applyBorder="1" applyAlignment="1">
      <alignment horizontal="left" vertical="top" wrapText="1"/>
    </xf>
    <xf numFmtId="0" fontId="21" fillId="0" borderId="5" xfId="24" applyFont="1" applyBorder="1" applyAlignment="1">
      <alignment vertical="top"/>
    </xf>
    <xf numFmtId="0" fontId="63" fillId="3" borderId="1" xfId="38" applyFont="1" applyFill="1" applyBorder="1" applyAlignment="1">
      <alignment horizontal="left" vertical="top" wrapText="1"/>
    </xf>
    <xf numFmtId="0" fontId="26" fillId="0" borderId="1" xfId="37" applyFont="1" applyFill="1" applyBorder="1" applyAlignment="1">
      <alignment horizontal="center" vertical="top"/>
    </xf>
    <xf numFmtId="0" fontId="21" fillId="0" borderId="1" xfId="24" applyFont="1" applyBorder="1" applyAlignment="1">
      <alignment vertical="top"/>
    </xf>
    <xf numFmtId="0" fontId="26" fillId="0" borderId="1" xfId="37" applyFont="1" applyFill="1" applyBorder="1" applyAlignment="1">
      <alignment horizontal="center" vertical="top" wrapText="1"/>
    </xf>
    <xf numFmtId="0" fontId="29" fillId="0" borderId="1" xfId="24" applyFont="1" applyFill="1" applyBorder="1" applyAlignment="1">
      <alignment vertical="top"/>
    </xf>
    <xf numFmtId="0" fontId="67" fillId="0" borderId="4" xfId="37" applyFont="1" applyFill="1" applyBorder="1" applyAlignment="1">
      <alignment horizontal="left" vertical="top" wrapText="1"/>
    </xf>
    <xf numFmtId="0" fontId="21" fillId="0" borderId="0" xfId="24" applyFont="1" applyAlignment="1">
      <alignment vertical="top"/>
    </xf>
    <xf numFmtId="0" fontId="23" fillId="2" borderId="20" xfId="37" applyFont="1" applyFill="1" applyBorder="1" applyAlignment="1">
      <alignment horizontal="left" vertical="top" wrapText="1"/>
    </xf>
    <xf numFmtId="3" fontId="20" fillId="0" borderId="1" xfId="0" applyNumberFormat="1" applyFont="1" applyFill="1" applyBorder="1" applyAlignment="1">
      <alignment horizontal="right" vertical="top"/>
    </xf>
    <xf numFmtId="0" fontId="65" fillId="0" borderId="1" xfId="0" applyFont="1" applyFill="1" applyBorder="1" applyAlignment="1">
      <alignment horizontal="center" vertical="top" wrapText="1"/>
    </xf>
    <xf numFmtId="0" fontId="65" fillId="0" borderId="4" xfId="0" applyFont="1" applyFill="1" applyBorder="1" applyAlignment="1">
      <alignment horizontal="center" vertical="top" wrapText="1"/>
    </xf>
    <xf numFmtId="0" fontId="26" fillId="0" borderId="4" xfId="0" applyFont="1" applyFill="1" applyBorder="1" applyAlignment="1">
      <alignment horizontal="center" vertical="top" wrapText="1"/>
    </xf>
    <xf numFmtId="0" fontId="20" fillId="0" borderId="1" xfId="37" applyFont="1" applyFill="1" applyBorder="1" applyAlignment="1">
      <alignment horizontal="center" vertical="top"/>
    </xf>
    <xf numFmtId="3" fontId="29" fillId="0" borderId="1" xfId="0" applyNumberFormat="1" applyFont="1" applyBorder="1" applyAlignment="1">
      <alignment horizontal="right"/>
    </xf>
    <xf numFmtId="0" fontId="22" fillId="0" borderId="1" xfId="24" applyFont="1" applyFill="1" applyBorder="1" applyAlignment="1">
      <alignment horizontal="left" vertical="top"/>
    </xf>
    <xf numFmtId="0" fontId="23" fillId="2" borderId="4" xfId="24" applyFont="1" applyFill="1" applyBorder="1" applyAlignment="1">
      <alignment vertical="top" wrapText="1"/>
    </xf>
    <xf numFmtId="0" fontId="20" fillId="0" borderId="0" xfId="0" applyFont="1" applyBorder="1" applyAlignment="1">
      <alignment vertical="top"/>
    </xf>
    <xf numFmtId="0" fontId="23" fillId="0" borderId="4" xfId="24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center" vertical="top"/>
    </xf>
    <xf numFmtId="0" fontId="23" fillId="0" borderId="0" xfId="37" applyFont="1" applyFill="1" applyBorder="1" applyAlignment="1">
      <alignment horizontal="center" vertical="top"/>
    </xf>
    <xf numFmtId="0" fontId="23" fillId="0" borderId="0" xfId="37" applyFont="1" applyFill="1" applyBorder="1" applyAlignment="1">
      <alignment horizontal="center" vertical="top" wrapText="1"/>
    </xf>
    <xf numFmtId="0" fontId="22" fillId="0" borderId="0" xfId="24" applyFont="1" applyFill="1" applyBorder="1" applyAlignment="1">
      <alignment horizontal="left" vertical="top"/>
    </xf>
    <xf numFmtId="0" fontId="23" fillId="0" borderId="0" xfId="24" applyFont="1" applyFill="1" applyBorder="1" applyAlignment="1">
      <alignment vertical="top" wrapText="1"/>
    </xf>
    <xf numFmtId="3" fontId="64" fillId="0" borderId="0" xfId="0" applyNumberFormat="1" applyFont="1" applyFill="1" applyBorder="1" applyAlignment="1">
      <alignment horizontal="center" vertical="top"/>
    </xf>
    <xf numFmtId="3" fontId="20" fillId="0" borderId="0" xfId="0" applyNumberFormat="1" applyFont="1" applyBorder="1" applyAlignment="1">
      <alignment horizontal="center" vertical="top"/>
    </xf>
    <xf numFmtId="164" fontId="20" fillId="0" borderId="0" xfId="0" applyNumberFormat="1" applyFont="1" applyBorder="1" applyAlignment="1">
      <alignment horizontal="center" vertical="top"/>
    </xf>
    <xf numFmtId="0" fontId="26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top" wrapText="1"/>
    </xf>
    <xf numFmtId="0" fontId="22" fillId="0" borderId="0" xfId="24" applyFont="1" applyFill="1" applyAlignment="1">
      <alignment horizontal="left" vertical="top"/>
    </xf>
    <xf numFmtId="0" fontId="21" fillId="0" borderId="1" xfId="24" applyFont="1" applyFill="1" applyBorder="1" applyAlignment="1">
      <alignment horizontal="left" vertical="center"/>
    </xf>
    <xf numFmtId="0" fontId="21" fillId="0" borderId="4" xfId="24" applyFont="1" applyFill="1" applyBorder="1" applyAlignment="1">
      <alignment horizontal="left" vertical="center"/>
    </xf>
    <xf numFmtId="0" fontId="21" fillId="0" borderId="1" xfId="24" applyFont="1" applyFill="1" applyBorder="1" applyAlignment="1">
      <alignment horizontal="center" vertical="center" wrapText="1"/>
    </xf>
    <xf numFmtId="0" fontId="71" fillId="0" borderId="1" xfId="24" applyFont="1" applyFill="1" applyBorder="1" applyAlignment="1">
      <alignment vertical="top"/>
    </xf>
    <xf numFmtId="0" fontId="22" fillId="0" borderId="4" xfId="24" applyFont="1" applyFill="1" applyBorder="1" applyAlignment="1">
      <alignment horizontal="left" vertical="top"/>
    </xf>
    <xf numFmtId="0" fontId="21" fillId="0" borderId="1" xfId="24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0" fontId="71" fillId="0" borderId="0" xfId="24" applyFont="1" applyFill="1" applyBorder="1" applyAlignment="1">
      <alignment horizontal="left" vertical="top"/>
    </xf>
    <xf numFmtId="0" fontId="71" fillId="0" borderId="0" xfId="24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0" fontId="71" fillId="0" borderId="0" xfId="24" applyFont="1" applyFill="1" applyAlignment="1">
      <alignment horizontal="left" vertical="top"/>
    </xf>
    <xf numFmtId="49" fontId="6" fillId="0" borderId="0" xfId="0" applyNumberFormat="1" applyFont="1" applyBorder="1" applyAlignment="1">
      <alignment horizontal="left"/>
    </xf>
    <xf numFmtId="49" fontId="72" fillId="0" borderId="0" xfId="22" applyNumberFormat="1" applyFont="1" applyBorder="1" applyAlignment="1">
      <alignment wrapText="1"/>
    </xf>
    <xf numFmtId="49" fontId="12" fillId="0" borderId="1" xfId="22" applyNumberFormat="1" applyFont="1" applyBorder="1" applyAlignment="1"/>
    <xf numFmtId="49" fontId="73" fillId="0" borderId="0" xfId="22" applyNumberFormat="1" applyFont="1" applyBorder="1" applyAlignment="1"/>
    <xf numFmtId="49" fontId="38" fillId="0" borderId="0" xfId="22" applyNumberFormat="1" applyFont="1" applyBorder="1" applyAlignment="1"/>
    <xf numFmtId="49" fontId="38" fillId="0" borderId="0" xfId="22" applyNumberFormat="1" applyFont="1" applyBorder="1" applyAlignment="1">
      <alignment wrapText="1"/>
    </xf>
    <xf numFmtId="49" fontId="29" fillId="0" borderId="0" xfId="22" applyNumberFormat="1" applyFont="1" applyBorder="1" applyAlignment="1"/>
    <xf numFmtId="49" fontId="45" fillId="0" borderId="0" xfId="22" applyNumberFormat="1" applyFont="1" applyBorder="1" applyAlignment="1"/>
    <xf numFmtId="49" fontId="31" fillId="0" borderId="0" xfId="22" applyNumberFormat="1" applyFont="1" applyBorder="1" applyAlignment="1"/>
    <xf numFmtId="49" fontId="29" fillId="0" borderId="0" xfId="22" applyNumberFormat="1" applyFont="1" applyBorder="1" applyAlignment="1">
      <alignment horizontal="center"/>
    </xf>
    <xf numFmtId="49" fontId="74" fillId="0" borderId="0" xfId="22" applyNumberFormat="1" applyFont="1" applyBorder="1" applyAlignment="1">
      <alignment horizontal="left"/>
    </xf>
    <xf numFmtId="49" fontId="74" fillId="0" borderId="0" xfId="22" applyNumberFormat="1" applyFont="1" applyBorder="1" applyAlignment="1">
      <alignment horizontal="center"/>
    </xf>
    <xf numFmtId="49" fontId="4" fillId="0" borderId="0" xfId="22" applyNumberFormat="1" applyFont="1" applyBorder="1" applyAlignment="1"/>
    <xf numFmtId="49" fontId="75" fillId="0" borderId="0" xfId="22" applyNumberFormat="1" applyFont="1" applyBorder="1" applyAlignment="1"/>
    <xf numFmtId="49" fontId="8" fillId="0" borderId="0" xfId="0" applyNumberFormat="1" applyFont="1" applyAlignment="1">
      <alignment vertical="top" wrapText="1"/>
    </xf>
    <xf numFmtId="49" fontId="1" fillId="0" borderId="0" xfId="22" applyNumberFormat="1" applyFont="1" applyBorder="1" applyAlignment="1"/>
    <xf numFmtId="49" fontId="73" fillId="0" borderId="0" xfId="22" applyNumberFormat="1" applyFont="1" applyBorder="1" applyAlignment="1">
      <alignment horizontal="center"/>
    </xf>
    <xf numFmtId="0" fontId="73" fillId="0" borderId="21" xfId="22" applyNumberFormat="1" applyFont="1" applyBorder="1" applyAlignment="1">
      <alignment horizontal="center" vertical="center" wrapText="1"/>
    </xf>
    <xf numFmtId="0" fontId="73" fillId="0" borderId="22" xfId="22" applyNumberFormat="1" applyFont="1" applyBorder="1" applyAlignment="1">
      <alignment horizontal="center" vertical="center" wrapText="1"/>
    </xf>
    <xf numFmtId="0" fontId="73" fillId="0" borderId="23" xfId="22" applyNumberFormat="1" applyFont="1" applyBorder="1" applyAlignment="1">
      <alignment horizontal="center" vertical="center" wrapText="1"/>
    </xf>
    <xf numFmtId="0" fontId="1" fillId="0" borderId="0" xfId="22" applyFont="1" applyBorder="1" applyAlignment="1"/>
    <xf numFmtId="1" fontId="76" fillId="0" borderId="24" xfId="22" applyNumberFormat="1" applyFont="1" applyBorder="1" applyAlignment="1">
      <alignment horizontal="center"/>
    </xf>
    <xf numFmtId="0" fontId="73" fillId="0" borderId="25" xfId="22" applyNumberFormat="1" applyFont="1" applyBorder="1" applyAlignment="1">
      <alignment horizontal="center"/>
    </xf>
    <xf numFmtId="0" fontId="73" fillId="0" borderId="26" xfId="22" applyNumberFormat="1" applyFont="1" applyBorder="1" applyAlignment="1">
      <alignment horizontal="center"/>
    </xf>
    <xf numFmtId="1" fontId="77" fillId="0" borderId="27" xfId="22" applyNumberFormat="1" applyFont="1" applyBorder="1" applyAlignment="1"/>
    <xf numFmtId="0" fontId="74" fillId="0" borderId="28" xfId="22" applyNumberFormat="1" applyFont="1" applyBorder="1" applyAlignment="1">
      <alignment wrapText="1"/>
    </xf>
    <xf numFmtId="3" fontId="77" fillId="0" borderId="29" xfId="22" applyNumberFormat="1" applyFont="1" applyBorder="1" applyAlignment="1">
      <alignment horizontal="center"/>
    </xf>
    <xf numFmtId="0" fontId="77" fillId="0" borderId="30" xfId="22" applyNumberFormat="1" applyFont="1" applyBorder="1" applyAlignment="1">
      <alignment horizontal="center"/>
    </xf>
    <xf numFmtId="0" fontId="74" fillId="0" borderId="31" xfId="22" applyNumberFormat="1" applyFont="1" applyBorder="1" applyAlignment="1">
      <alignment wrapText="1"/>
    </xf>
    <xf numFmtId="3" fontId="77" fillId="0" borderId="32" xfId="22" applyNumberFormat="1" applyFont="1" applyBorder="1" applyAlignment="1">
      <alignment horizontal="center"/>
    </xf>
    <xf numFmtId="0" fontId="78" fillId="0" borderId="31" xfId="22" applyNumberFormat="1" applyFont="1" applyBorder="1" applyAlignment="1"/>
    <xf numFmtId="0" fontId="78" fillId="0" borderId="31" xfId="22" applyNumberFormat="1" applyFont="1" applyBorder="1" applyAlignment="1">
      <alignment wrapText="1"/>
    </xf>
    <xf numFmtId="0" fontId="78" fillId="0" borderId="31" xfId="22" applyNumberFormat="1" applyFont="1" applyBorder="1" applyAlignment="1">
      <alignment horizontal="left" wrapText="1"/>
    </xf>
    <xf numFmtId="0" fontId="74" fillId="0" borderId="31" xfId="22" applyNumberFormat="1" applyFont="1" applyBorder="1" applyAlignment="1"/>
    <xf numFmtId="0" fontId="74" fillId="0" borderId="31" xfId="22" applyNumberFormat="1" applyFont="1" applyBorder="1" applyAlignment="1">
      <alignment horizontal="left" wrapText="1"/>
    </xf>
    <xf numFmtId="0" fontId="73" fillId="0" borderId="31" xfId="22" applyNumberFormat="1" applyFont="1" applyBorder="1" applyAlignment="1"/>
    <xf numFmtId="0" fontId="77" fillId="0" borderId="33" xfId="22" applyNumberFormat="1" applyFont="1" applyBorder="1" applyAlignment="1">
      <alignment horizontal="center"/>
    </xf>
    <xf numFmtId="0" fontId="73" fillId="0" borderId="34" xfId="22" applyNumberFormat="1" applyFont="1" applyBorder="1" applyAlignment="1">
      <alignment wrapText="1"/>
    </xf>
    <xf numFmtId="3" fontId="77" fillId="0" borderId="35" xfId="22" applyNumberFormat="1" applyFont="1" applyBorder="1" applyAlignment="1">
      <alignment horizontal="center"/>
    </xf>
    <xf numFmtId="1" fontId="73" fillId="0" borderId="0" xfId="22" applyNumberFormat="1" applyFont="1" applyBorder="1" applyAlignment="1">
      <alignment horizontal="center"/>
    </xf>
    <xf numFmtId="1" fontId="73" fillId="0" borderId="0" xfId="22" applyNumberFormat="1" applyFont="1" applyBorder="1" applyAlignment="1"/>
    <xf numFmtId="3" fontId="77" fillId="0" borderId="0" xfId="22" applyNumberFormat="1" applyFont="1" applyBorder="1" applyAlignment="1">
      <alignment horizontal="center"/>
    </xf>
    <xf numFmtId="1" fontId="1" fillId="0" borderId="0" xfId="22" applyNumberFormat="1" applyFont="1" applyBorder="1" applyAlignment="1"/>
    <xf numFmtId="1" fontId="79" fillId="0" borderId="0" xfId="22" applyNumberFormat="1" applyFont="1" applyBorder="1" applyAlignment="1"/>
    <xf numFmtId="49" fontId="4" fillId="0" borderId="0" xfId="0" applyNumberFormat="1" applyFont="1" applyBorder="1" applyAlignment="1"/>
    <xf numFmtId="49" fontId="4" fillId="0" borderId="0" xfId="0" applyNumberFormat="1" applyFont="1" applyBorder="1" applyAlignment="1">
      <alignment horizontal="center"/>
    </xf>
    <xf numFmtId="49" fontId="38" fillId="0" borderId="0" xfId="24" applyNumberFormat="1" applyFont="1" applyBorder="1" applyAlignment="1"/>
    <xf numFmtId="49" fontId="0" fillId="0" borderId="0" xfId="0" applyNumberFormat="1" applyFont="1" applyBorder="1" applyAlignment="1">
      <alignment vertical="top" wrapText="1"/>
    </xf>
    <xf numFmtId="49" fontId="6" fillId="0" borderId="0" xfId="0" applyNumberFormat="1" applyFont="1" applyBorder="1" applyAlignment="1"/>
    <xf numFmtId="0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0" fontId="80" fillId="0" borderId="1" xfId="0" applyNumberFormat="1" applyFont="1" applyBorder="1" applyAlignment="1">
      <alignment horizontal="center" vertical="center" wrapText="1"/>
    </xf>
    <xf numFmtId="0" fontId="1" fillId="0" borderId="0" xfId="0" applyNumberFormat="1" applyFont="1" applyBorder="1" applyAlignment="1"/>
    <xf numFmtId="0" fontId="0" fillId="0" borderId="0" xfId="0" applyFont="1" applyBorder="1" applyAlignment="1">
      <alignment vertical="top" wrapText="1"/>
    </xf>
    <xf numFmtId="1" fontId="7" fillId="0" borderId="1" xfId="0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/>
    </xf>
    <xf numFmtId="0" fontId="4" fillId="2" borderId="1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top" wrapText="1"/>
    </xf>
    <xf numFmtId="0" fontId="7" fillId="2" borderId="1" xfId="0" applyNumberFormat="1" applyFont="1" applyFill="1" applyBorder="1" applyAlignment="1">
      <alignment horizontal="left" vertical="center" wrapText="1"/>
    </xf>
    <xf numFmtId="3" fontId="7" fillId="2" borderId="1" xfId="0" applyNumberFormat="1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left" vertical="center" wrapText="1"/>
    </xf>
    <xf numFmtId="3" fontId="7" fillId="0" borderId="1" xfId="0" applyNumberFormat="1" applyFont="1" applyBorder="1" applyAlignment="1">
      <alignment horizontal="center"/>
    </xf>
    <xf numFmtId="3" fontId="7" fillId="0" borderId="1" xfId="0" applyNumberFormat="1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22" fillId="0" borderId="1" xfId="0" applyNumberFormat="1" applyFont="1" applyFill="1" applyBorder="1" applyAlignment="1">
      <alignment horizontal="center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0" fontId="4" fillId="0" borderId="1" xfId="0" applyNumberFormat="1" applyFont="1" applyFill="1" applyBorder="1" applyAlignment="1">
      <alignment horizontal="left" vertical="top" wrapText="1"/>
    </xf>
    <xf numFmtId="0" fontId="4" fillId="0" borderId="1" xfId="0" applyNumberFormat="1" applyFont="1" applyBorder="1" applyAlignment="1">
      <alignment vertical="top" wrapText="1"/>
    </xf>
    <xf numFmtId="164" fontId="7" fillId="0" borderId="1" xfId="0" applyNumberFormat="1" applyFont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0" fontId="26" fillId="0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81" fillId="0" borderId="1" xfId="0" applyNumberFormat="1" applyFont="1" applyBorder="1" applyAlignment="1">
      <alignment horizontal="center" vertical="center" wrapText="1"/>
    </xf>
    <xf numFmtId="0" fontId="81" fillId="0" borderId="1" xfId="0" applyNumberFormat="1" applyFont="1" applyBorder="1" applyAlignment="1">
      <alignment horizontal="left" vertical="center" wrapText="1"/>
    </xf>
    <xf numFmtId="0" fontId="82" fillId="0" borderId="1" xfId="0" applyNumberFormat="1" applyFont="1" applyBorder="1" applyAlignment="1">
      <alignment horizontal="center" vertical="center" wrapText="1"/>
    </xf>
    <xf numFmtId="0" fontId="82" fillId="0" borderId="1" xfId="0" applyNumberFormat="1" applyFont="1" applyBorder="1" applyAlignment="1">
      <alignment horizontal="left" wrapText="1"/>
    </xf>
    <xf numFmtId="0" fontId="81" fillId="0" borderId="1" xfId="0" applyNumberFormat="1" applyFont="1" applyBorder="1" applyAlignment="1">
      <alignment horizontal="left" wrapText="1"/>
    </xf>
    <xf numFmtId="0" fontId="83" fillId="0" borderId="1" xfId="0" applyFont="1" applyBorder="1" applyAlignment="1">
      <alignment horizontal="left" wrapText="1"/>
    </xf>
    <xf numFmtId="0" fontId="82" fillId="0" borderId="1" xfId="0" applyFont="1" applyBorder="1" applyAlignment="1">
      <alignment horizontal="left" wrapText="1"/>
    </xf>
    <xf numFmtId="3" fontId="7" fillId="0" borderId="1" xfId="0" applyNumberFormat="1" applyFont="1" applyBorder="1" applyAlignment="1">
      <alignment horizontal="center" vertical="top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3" fontId="84" fillId="2" borderId="1" xfId="0" applyNumberFormat="1" applyFont="1" applyFill="1" applyBorder="1" applyAlignment="1">
      <alignment horizontal="center"/>
    </xf>
    <xf numFmtId="1" fontId="82" fillId="2" borderId="1" xfId="0" applyNumberFormat="1" applyFont="1" applyFill="1" applyBorder="1" applyAlignment="1">
      <alignment horizontal="center" vertical="center" wrapText="1"/>
    </xf>
    <xf numFmtId="1" fontId="81" fillId="2" borderId="1" xfId="0" applyNumberFormat="1" applyFont="1" applyFill="1" applyBorder="1" applyAlignment="1">
      <alignment horizontal="center" vertical="center" wrapText="1"/>
    </xf>
    <xf numFmtId="1" fontId="82" fillId="0" borderId="1" xfId="0" applyNumberFormat="1" applyFont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1" fontId="82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" fontId="81" fillId="0" borderId="1" xfId="0" applyNumberFormat="1" applyFont="1" applyBorder="1" applyAlignment="1">
      <alignment horizontal="center" vertical="center" wrapText="1"/>
    </xf>
    <xf numFmtId="165" fontId="82" fillId="0" borderId="1" xfId="0" applyNumberFormat="1" applyFont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 vertical="center" wrapText="1"/>
    </xf>
    <xf numFmtId="0" fontId="7" fillId="0" borderId="0" xfId="0" applyNumberFormat="1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left" vertical="center" wrapText="1"/>
    </xf>
    <xf numFmtId="3" fontId="7" fillId="0" borderId="0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" fontId="4" fillId="0" borderId="0" xfId="0" applyNumberFormat="1" applyFont="1" applyBorder="1" applyAlignment="1"/>
    <xf numFmtId="1" fontId="82" fillId="0" borderId="0" xfId="0" applyNumberFormat="1" applyFont="1" applyBorder="1" applyAlignment="1">
      <alignment horizontal="left"/>
    </xf>
    <xf numFmtId="1" fontId="7" fillId="0" borderId="0" xfId="0" applyNumberFormat="1" applyFont="1" applyBorder="1" applyAlignment="1"/>
    <xf numFmtId="166" fontId="1" fillId="0" borderId="0" xfId="0" applyNumberFormat="1" applyFont="1" applyBorder="1" applyAlignment="1">
      <alignment horizontal="left" vertical="center"/>
    </xf>
    <xf numFmtId="1" fontId="1" fillId="0" borderId="0" xfId="0" applyNumberFormat="1" applyFont="1" applyBorder="1" applyAlignment="1">
      <alignment horizontal="center"/>
    </xf>
    <xf numFmtId="166" fontId="1" fillId="0" borderId="0" xfId="0" applyNumberFormat="1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" fontId="79" fillId="0" borderId="0" xfId="0" applyNumberFormat="1" applyFont="1" applyBorder="1" applyAlignment="1"/>
    <xf numFmtId="1" fontId="4" fillId="0" borderId="0" xfId="0" applyNumberFormat="1" applyFont="1" applyBorder="1" applyAlignment="1">
      <alignment horizontal="left"/>
    </xf>
    <xf numFmtId="49" fontId="12" fillId="0" borderId="0" xfId="0" applyNumberFormat="1" applyFont="1" applyBorder="1" applyAlignment="1" applyProtection="1">
      <alignment horizontal="left"/>
      <protection locked="0"/>
    </xf>
    <xf numFmtId="49" fontId="38" fillId="0" borderId="0" xfId="28" applyNumberFormat="1" applyFont="1" applyAlignment="1" applyProtection="1">
      <alignment wrapText="1"/>
      <protection locked="0"/>
    </xf>
    <xf numFmtId="49" fontId="28" fillId="0" borderId="0" xfId="28" applyNumberFormat="1" applyFont="1" applyAlignment="1" applyProtection="1">
      <alignment horizontal="centerContinuous"/>
      <protection locked="0"/>
    </xf>
    <xf numFmtId="49" fontId="28" fillId="0" borderId="0" xfId="28" applyNumberFormat="1" applyFont="1" applyAlignment="1" applyProtection="1">
      <protection locked="0"/>
    </xf>
    <xf numFmtId="49" fontId="28" fillId="0" borderId="0" xfId="28" applyNumberFormat="1" applyFont="1" applyBorder="1" applyAlignment="1" applyProtection="1">
      <protection locked="0"/>
    </xf>
    <xf numFmtId="49" fontId="38" fillId="0" borderId="1" xfId="24" applyNumberFormat="1" applyFont="1" applyBorder="1" applyAlignment="1" applyProtection="1">
      <protection locked="0"/>
    </xf>
    <xf numFmtId="49" fontId="38" fillId="0" borderId="0" xfId="28" applyNumberFormat="1" applyFont="1" applyAlignment="1" applyProtection="1">
      <alignment horizontal="left"/>
      <protection locked="0"/>
    </xf>
    <xf numFmtId="49" fontId="31" fillId="0" borderId="0" xfId="28" applyNumberFormat="1" applyFont="1" applyBorder="1" applyProtection="1">
      <protection locked="0"/>
    </xf>
    <xf numFmtId="49" fontId="29" fillId="0" borderId="0" xfId="28" applyNumberFormat="1" applyFont="1" applyProtection="1">
      <protection locked="0"/>
    </xf>
    <xf numFmtId="49" fontId="26" fillId="0" borderId="0" xfId="28" applyNumberFormat="1" applyFont="1" applyBorder="1" applyProtection="1">
      <protection locked="0"/>
    </xf>
    <xf numFmtId="49" fontId="31" fillId="0" borderId="0" xfId="28" applyNumberFormat="1" applyFont="1" applyAlignment="1" applyProtection="1">
      <alignment horizontal="left" wrapText="1"/>
      <protection locked="0"/>
    </xf>
    <xf numFmtId="49" fontId="29" fillId="0" borderId="0" xfId="28" applyNumberFormat="1" applyFont="1" applyBorder="1" applyProtection="1">
      <protection locked="0"/>
    </xf>
    <xf numFmtId="49" fontId="45" fillId="0" borderId="0" xfId="28" applyNumberFormat="1" applyFont="1" applyProtection="1">
      <protection locked="0"/>
    </xf>
    <xf numFmtId="49" fontId="33" fillId="0" borderId="0" xfId="28" applyNumberFormat="1" applyFont="1" applyBorder="1" applyAlignment="1" applyProtection="1">
      <alignment horizontal="center" vertical="top"/>
      <protection locked="0"/>
    </xf>
    <xf numFmtId="49" fontId="33" fillId="0" borderId="0" xfId="28" applyNumberFormat="1" applyFont="1" applyAlignment="1" applyProtection="1">
      <alignment horizontal="center" vertical="top"/>
      <protection locked="0"/>
    </xf>
    <xf numFmtId="49" fontId="38" fillId="0" borderId="0" xfId="28" applyNumberFormat="1" applyFont="1" applyBorder="1" applyAlignment="1" applyProtection="1">
      <alignment horizontal="left"/>
      <protection locked="0"/>
    </xf>
    <xf numFmtId="49" fontId="28" fillId="0" borderId="0" xfId="28" applyNumberFormat="1" applyFont="1" applyAlignment="1" applyProtection="1">
      <alignment horizontal="center"/>
      <protection locked="0"/>
    </xf>
    <xf numFmtId="49" fontId="28" fillId="0" borderId="0" xfId="28" applyNumberFormat="1" applyFont="1" applyAlignment="1" applyProtection="1">
      <alignment horizontal="left" wrapText="1"/>
      <protection locked="0"/>
    </xf>
    <xf numFmtId="49" fontId="33" fillId="0" borderId="0" xfId="28" applyNumberFormat="1" applyFont="1" applyAlignment="1" applyProtection="1">
      <alignment horizontal="center"/>
      <protection locked="0"/>
    </xf>
    <xf numFmtId="49" fontId="32" fillId="0" borderId="0" xfId="28" applyNumberFormat="1" applyFont="1" applyBorder="1" applyAlignment="1" applyProtection="1">
      <alignment horizontal="centerContinuous"/>
      <protection locked="0"/>
    </xf>
    <xf numFmtId="49" fontId="26" fillId="0" borderId="0" xfId="28" applyNumberFormat="1" applyFont="1" applyProtection="1">
      <protection locked="0"/>
    </xf>
    <xf numFmtId="49" fontId="29" fillId="0" borderId="0" xfId="28" applyNumberFormat="1" applyFont="1" applyBorder="1" applyAlignment="1" applyProtection="1">
      <alignment horizontal="left"/>
      <protection locked="0"/>
    </xf>
    <xf numFmtId="49" fontId="33" fillId="0" borderId="0" xfId="28" applyNumberFormat="1" applyFont="1" applyBorder="1" applyAlignment="1" applyProtection="1">
      <alignment horizontal="center"/>
      <protection locked="0"/>
    </xf>
    <xf numFmtId="49" fontId="29" fillId="0" borderId="0" xfId="28" applyNumberFormat="1" applyFont="1" applyAlignment="1" applyProtection="1">
      <alignment horizontal="center" wrapText="1"/>
      <protection locked="0"/>
    </xf>
    <xf numFmtId="49" fontId="28" fillId="0" borderId="0" xfId="28" applyNumberFormat="1" applyFont="1" applyBorder="1" applyAlignment="1" applyProtection="1">
      <alignment vertical="top"/>
      <protection locked="0"/>
    </xf>
    <xf numFmtId="49" fontId="40" fillId="0" borderId="0" xfId="28" applyNumberFormat="1" applyFont="1" applyProtection="1">
      <protection locked="0"/>
    </xf>
    <xf numFmtId="49" fontId="48" fillId="0" borderId="0" xfId="28" applyNumberFormat="1" applyFont="1" applyProtection="1">
      <protection locked="0"/>
    </xf>
    <xf numFmtId="49" fontId="20" fillId="0" borderId="0" xfId="28" applyNumberFormat="1" applyFont="1" applyBorder="1" applyProtection="1">
      <protection locked="0"/>
    </xf>
    <xf numFmtId="49" fontId="33" fillId="0" borderId="0" xfId="28" applyNumberFormat="1" applyFont="1" applyBorder="1" applyAlignment="1" applyProtection="1">
      <alignment horizontal="left"/>
      <protection locked="0"/>
    </xf>
    <xf numFmtId="49" fontId="36" fillId="0" borderId="0" xfId="28" applyNumberFormat="1" applyFont="1" applyBorder="1" applyAlignment="1" applyProtection="1">
      <alignment horizontal="left"/>
      <protection locked="0"/>
    </xf>
    <xf numFmtId="49" fontId="33" fillId="0" borderId="0" xfId="28" applyNumberFormat="1" applyFont="1" applyBorder="1" applyAlignment="1" applyProtection="1">
      <alignment horizontal="left" vertical="top"/>
      <protection locked="0"/>
    </xf>
    <xf numFmtId="49" fontId="33" fillId="0" borderId="0" xfId="28" applyNumberFormat="1" applyFont="1" applyBorder="1" applyAlignment="1" applyProtection="1">
      <alignment horizontal="left" wrapText="1"/>
      <protection locked="0"/>
    </xf>
    <xf numFmtId="49" fontId="26" fillId="0" borderId="0" xfId="28" applyNumberFormat="1" applyFont="1" applyAlignment="1" applyProtection="1">
      <alignment horizontal="center"/>
      <protection locked="0"/>
    </xf>
    <xf numFmtId="49" fontId="26" fillId="0" borderId="0" xfId="28" applyNumberFormat="1" applyFont="1" applyAlignment="1" applyProtection="1">
      <alignment wrapText="1"/>
      <protection locked="0"/>
    </xf>
    <xf numFmtId="49" fontId="26" fillId="0" borderId="0" xfId="28" applyNumberFormat="1" applyFont="1" applyAlignment="1" applyProtection="1">
      <alignment horizontal="right" wrapText="1"/>
      <protection locked="0"/>
    </xf>
    <xf numFmtId="49" fontId="28" fillId="0" borderId="0" xfId="28" applyNumberFormat="1" applyFont="1" applyProtection="1">
      <protection locked="0"/>
    </xf>
    <xf numFmtId="49" fontId="37" fillId="0" borderId="0" xfId="22" applyNumberFormat="1" applyFont="1" applyBorder="1" applyAlignment="1" applyProtection="1">
      <alignment horizontal="right"/>
      <protection locked="0"/>
    </xf>
    <xf numFmtId="49" fontId="38" fillId="0" borderId="0" xfId="24" applyNumberFormat="1" applyFont="1" applyAlignment="1">
      <alignment wrapText="1"/>
    </xf>
    <xf numFmtId="49" fontId="13" fillId="0" borderId="0" xfId="24" applyNumberFormat="1" applyFont="1" applyBorder="1" applyAlignment="1"/>
    <xf numFmtId="49" fontId="38" fillId="0" borderId="0" xfId="24" applyNumberFormat="1" applyFont="1" applyAlignment="1">
      <alignment horizontal="left"/>
    </xf>
    <xf numFmtId="49" fontId="38" fillId="0" borderId="0" xfId="26" applyNumberFormat="1" applyFont="1" applyAlignment="1" applyProtection="1">
      <alignment wrapText="1"/>
      <protection locked="0"/>
    </xf>
    <xf numFmtId="49" fontId="28" fillId="0" borderId="0" xfId="26" applyNumberFormat="1" applyFont="1" applyFill="1" applyBorder="1" applyAlignment="1" applyProtection="1">
      <protection locked="0"/>
    </xf>
    <xf numFmtId="49" fontId="14" fillId="0" borderId="0" xfId="26" applyNumberFormat="1" applyFont="1" applyFill="1" applyBorder="1" applyAlignment="1" applyProtection="1">
      <protection locked="0"/>
    </xf>
    <xf numFmtId="49" fontId="38" fillId="0" borderId="0" xfId="26" applyNumberFormat="1" applyFont="1" applyAlignment="1" applyProtection="1">
      <alignment horizontal="left"/>
      <protection locked="0"/>
    </xf>
    <xf numFmtId="49" fontId="29" fillId="0" borderId="0" xfId="26" applyNumberFormat="1" applyFont="1" applyAlignment="1" applyProtection="1">
      <protection locked="0"/>
    </xf>
    <xf numFmtId="49" fontId="26" fillId="0" borderId="0" xfId="26" applyNumberFormat="1" applyFont="1" applyAlignment="1" applyProtection="1">
      <protection locked="0"/>
    </xf>
    <xf numFmtId="49" fontId="31" fillId="0" borderId="0" xfId="26" applyNumberFormat="1" applyFont="1" applyFill="1" applyBorder="1" applyAlignment="1" applyProtection="1">
      <protection locked="0"/>
    </xf>
    <xf numFmtId="49" fontId="31" fillId="0" borderId="0" xfId="26" applyNumberFormat="1" applyFont="1" applyFill="1" applyBorder="1" applyAlignment="1" applyProtection="1">
      <alignment wrapText="1"/>
      <protection locked="0"/>
    </xf>
    <xf numFmtId="49" fontId="26" fillId="0" borderId="0" xfId="26" applyNumberFormat="1" applyFont="1" applyBorder="1" applyAlignment="1" applyProtection="1">
      <protection locked="0"/>
    </xf>
    <xf numFmtId="49" fontId="38" fillId="0" borderId="0" xfId="26" applyNumberFormat="1" applyFont="1" applyBorder="1" applyAlignment="1" applyProtection="1">
      <alignment horizontal="left"/>
      <protection locked="0"/>
    </xf>
    <xf numFmtId="49" fontId="38" fillId="0" borderId="0" xfId="26" applyNumberFormat="1" applyFont="1" applyFill="1" applyBorder="1" applyAlignment="1" applyProtection="1">
      <alignment horizontal="centerContinuous"/>
      <protection locked="0"/>
    </xf>
    <xf numFmtId="49" fontId="27" fillId="0" borderId="0" xfId="26" applyNumberFormat="1" applyFont="1" applyBorder="1" applyAlignment="1" applyProtection="1">
      <alignment horizontal="center" vertical="top"/>
      <protection locked="0"/>
    </xf>
    <xf numFmtId="49" fontId="27" fillId="0" borderId="0" xfId="26" applyNumberFormat="1" applyFont="1" applyAlignment="1" applyProtection="1">
      <alignment horizontal="center" vertical="top"/>
      <protection locked="0"/>
    </xf>
    <xf numFmtId="49" fontId="28" fillId="0" borderId="0" xfId="26" applyNumberFormat="1" applyFont="1" applyAlignment="1" applyProtection="1">
      <alignment horizontal="center"/>
      <protection locked="0"/>
    </xf>
    <xf numFmtId="49" fontId="26" fillId="0" borderId="0" xfId="26" applyNumberFormat="1" applyFont="1" applyAlignment="1" applyProtection="1">
      <alignment horizontal="center"/>
      <protection locked="0"/>
    </xf>
    <xf numFmtId="49" fontId="14" fillId="0" borderId="0" xfId="26" applyNumberFormat="1" applyFont="1" applyAlignment="1" applyProtection="1">
      <protection locked="0"/>
    </xf>
    <xf numFmtId="49" fontId="29" fillId="0" borderId="0" xfId="26" applyNumberFormat="1" applyFont="1" applyBorder="1" applyAlignment="1" applyProtection="1">
      <alignment horizontal="left"/>
      <protection locked="0"/>
    </xf>
    <xf numFmtId="49" fontId="29" fillId="0" borderId="0" xfId="26" applyNumberFormat="1" applyFont="1" applyBorder="1" applyAlignment="1" applyProtection="1">
      <alignment horizontal="left" wrapText="1"/>
      <protection locked="0"/>
    </xf>
    <xf numFmtId="49" fontId="24" fillId="0" borderId="0" xfId="26" applyNumberFormat="1" applyFont="1" applyBorder="1" applyAlignment="1" applyProtection="1">
      <alignment vertical="top"/>
      <protection locked="0"/>
    </xf>
    <xf numFmtId="49" fontId="48" fillId="0" borderId="0" xfId="26" applyNumberFormat="1" applyFont="1" applyAlignment="1" applyProtection="1">
      <protection locked="0"/>
    </xf>
    <xf numFmtId="49" fontId="20" fillId="0" borderId="0" xfId="26" applyNumberFormat="1" applyFont="1" applyAlignment="1" applyProtection="1">
      <protection locked="0"/>
    </xf>
    <xf numFmtId="49" fontId="27" fillId="0" borderId="0" xfId="26" applyNumberFormat="1" applyFont="1" applyBorder="1" applyAlignment="1" applyProtection="1">
      <alignment horizontal="left" vertical="top"/>
      <protection locked="0"/>
    </xf>
    <xf numFmtId="49" fontId="28" fillId="0" borderId="0" xfId="26" applyNumberFormat="1" applyFont="1" applyAlignment="1" applyProtection="1">
      <protection locked="0"/>
    </xf>
    <xf numFmtId="49" fontId="33" fillId="0" borderId="0" xfId="26" applyNumberFormat="1" applyFont="1" applyBorder="1" applyAlignment="1" applyProtection="1">
      <alignment horizontal="left"/>
      <protection locked="0"/>
    </xf>
    <xf numFmtId="49" fontId="33" fillId="0" borderId="0" xfId="26" applyNumberFormat="1" applyFont="1" applyBorder="1" applyAlignment="1" applyProtection="1">
      <alignment horizontal="left" wrapText="1"/>
      <protection locked="0"/>
    </xf>
    <xf numFmtId="49" fontId="43" fillId="0" borderId="0" xfId="26" applyNumberFormat="1" applyFont="1" applyFill="1" applyBorder="1" applyAlignment="1" applyProtection="1">
      <protection locked="0"/>
    </xf>
    <xf numFmtId="49" fontId="34" fillId="0" borderId="0" xfId="26" applyNumberFormat="1" applyFont="1" applyFill="1" applyBorder="1" applyAlignment="1" applyProtection="1">
      <protection locked="0"/>
    </xf>
    <xf numFmtId="49" fontId="35" fillId="0" borderId="0" xfId="26" applyNumberFormat="1" applyFont="1" applyAlignment="1" applyProtection="1">
      <alignment horizontal="centerContinuous"/>
      <protection locked="0"/>
    </xf>
    <xf numFmtId="49" fontId="35" fillId="0" borderId="0" xfId="26" applyNumberFormat="1" applyFont="1" applyFill="1" applyBorder="1" applyAlignment="1" applyProtection="1">
      <alignment horizontal="centerContinuous"/>
      <protection locked="0"/>
    </xf>
    <xf numFmtId="49" fontId="26" fillId="0" borderId="0" xfId="26" applyNumberFormat="1" applyFont="1" applyFill="1" applyBorder="1" applyAlignment="1" applyProtection="1">
      <protection locked="0"/>
    </xf>
    <xf numFmtId="2" fontId="12" fillId="0" borderId="0" xfId="0" applyNumberFormat="1" applyFont="1" applyBorder="1" applyAlignment="1" applyProtection="1">
      <alignment horizontal="left"/>
      <protection locked="0"/>
    </xf>
    <xf numFmtId="2" fontId="38" fillId="0" borderId="0" xfId="28" applyNumberFormat="1" applyFont="1" applyAlignment="1" applyProtection="1">
      <alignment wrapText="1"/>
      <protection locked="0"/>
    </xf>
    <xf numFmtId="2" fontId="28" fillId="0" borderId="0" xfId="28" applyNumberFormat="1" applyFont="1" applyAlignment="1" applyProtection="1">
      <alignment horizontal="centerContinuous"/>
      <protection locked="0"/>
    </xf>
    <xf numFmtId="2" fontId="28" fillId="0" borderId="0" xfId="28" applyNumberFormat="1" applyFont="1" applyAlignment="1" applyProtection="1">
      <protection locked="0"/>
    </xf>
    <xf numFmtId="2" fontId="28" fillId="0" borderId="0" xfId="28" applyNumberFormat="1" applyFont="1" applyBorder="1" applyAlignment="1" applyProtection="1">
      <protection locked="0"/>
    </xf>
    <xf numFmtId="2" fontId="38" fillId="0" borderId="1" xfId="24" applyNumberFormat="1" applyFont="1" applyBorder="1" applyAlignment="1" applyProtection="1">
      <protection locked="0"/>
    </xf>
    <xf numFmtId="2" fontId="28" fillId="0" borderId="0" xfId="28" applyNumberFormat="1"/>
    <xf numFmtId="2" fontId="38" fillId="0" borderId="0" xfId="28" applyNumberFormat="1" applyFont="1" applyAlignment="1" applyProtection="1">
      <alignment horizontal="left"/>
      <protection locked="0"/>
    </xf>
    <xf numFmtId="2" fontId="29" fillId="0" borderId="0" xfId="28" applyNumberFormat="1" applyFont="1" applyProtection="1">
      <protection locked="0"/>
    </xf>
    <xf numFmtId="2" fontId="26" fillId="0" borderId="0" xfId="28" applyNumberFormat="1" applyFont="1" applyBorder="1" applyProtection="1">
      <protection locked="0"/>
    </xf>
    <xf numFmtId="2" fontId="31" fillId="0" borderId="0" xfId="28" applyNumberFormat="1" applyFont="1" applyAlignment="1" applyProtection="1">
      <alignment horizontal="left" wrapText="1"/>
      <protection locked="0"/>
    </xf>
    <xf numFmtId="2" fontId="29" fillId="0" borderId="0" xfId="28" applyNumberFormat="1" applyFont="1" applyBorder="1" applyProtection="1">
      <protection locked="0"/>
    </xf>
    <xf numFmtId="2" fontId="45" fillId="0" borderId="0" xfId="28" applyNumberFormat="1" applyFont="1" applyProtection="1">
      <protection locked="0"/>
    </xf>
    <xf numFmtId="2" fontId="33" fillId="0" borderId="0" xfId="28" applyNumberFormat="1" applyFont="1" applyBorder="1" applyAlignment="1" applyProtection="1">
      <alignment horizontal="center" vertical="top"/>
      <protection locked="0"/>
    </xf>
    <xf numFmtId="2" fontId="33" fillId="0" borderId="0" xfId="28" applyNumberFormat="1" applyFont="1" applyAlignment="1" applyProtection="1">
      <alignment horizontal="center" vertical="top"/>
      <protection locked="0"/>
    </xf>
    <xf numFmtId="2" fontId="38" fillId="0" borderId="0" xfId="28" applyNumberFormat="1" applyFont="1" applyBorder="1" applyAlignment="1" applyProtection="1">
      <alignment horizontal="left"/>
      <protection locked="0"/>
    </xf>
    <xf numFmtId="2" fontId="28" fillId="0" borderId="0" xfId="28" applyNumberFormat="1" applyFont="1" applyAlignment="1" applyProtection="1">
      <alignment horizontal="center"/>
      <protection locked="0"/>
    </xf>
    <xf numFmtId="2" fontId="28" fillId="0" borderId="0" xfId="28" applyNumberFormat="1" applyFont="1" applyAlignment="1" applyProtection="1">
      <alignment horizontal="left" wrapText="1"/>
      <protection locked="0"/>
    </xf>
    <xf numFmtId="2" fontId="33" fillId="0" borderId="0" xfId="28" applyNumberFormat="1" applyFont="1" applyAlignment="1" applyProtection="1">
      <alignment horizontal="center"/>
      <protection locked="0"/>
    </xf>
    <xf numFmtId="2" fontId="32" fillId="0" borderId="0" xfId="28" applyNumberFormat="1" applyFont="1" applyBorder="1" applyAlignment="1" applyProtection="1">
      <alignment horizontal="centerContinuous"/>
      <protection locked="0"/>
    </xf>
    <xf numFmtId="2" fontId="26" fillId="0" borderId="0" xfId="28" applyNumberFormat="1" applyFont="1" applyProtection="1">
      <protection locked="0"/>
    </xf>
    <xf numFmtId="2" fontId="29" fillId="0" borderId="0" xfId="28" applyNumberFormat="1" applyFont="1" applyBorder="1" applyAlignment="1" applyProtection="1">
      <alignment horizontal="left"/>
      <protection locked="0"/>
    </xf>
    <xf numFmtId="2" fontId="33" fillId="0" borderId="0" xfId="28" applyNumberFormat="1" applyFont="1" applyBorder="1" applyAlignment="1" applyProtection="1">
      <alignment horizontal="center"/>
      <protection locked="0"/>
    </xf>
    <xf numFmtId="2" fontId="29" fillId="0" borderId="0" xfId="28" applyNumberFormat="1" applyFont="1" applyAlignment="1" applyProtection="1">
      <alignment horizontal="center" wrapText="1"/>
      <protection locked="0"/>
    </xf>
    <xf numFmtId="2" fontId="28" fillId="0" borderId="0" xfId="28" applyNumberFormat="1" applyFont="1" applyBorder="1" applyAlignment="1" applyProtection="1">
      <alignment vertical="top"/>
      <protection locked="0"/>
    </xf>
    <xf numFmtId="2" fontId="40" fillId="0" borderId="0" xfId="28" applyNumberFormat="1" applyFont="1" applyProtection="1">
      <protection locked="0"/>
    </xf>
    <xf numFmtId="2" fontId="48" fillId="0" borderId="0" xfId="28" applyNumberFormat="1" applyFont="1" applyProtection="1">
      <protection locked="0"/>
    </xf>
    <xf numFmtId="2" fontId="33" fillId="0" borderId="0" xfId="28" applyNumberFormat="1" applyFont="1" applyBorder="1" applyAlignment="1" applyProtection="1">
      <alignment horizontal="left"/>
      <protection locked="0"/>
    </xf>
    <xf numFmtId="2" fontId="33" fillId="0" borderId="0" xfId="28" applyNumberFormat="1" applyFont="1" applyBorder="1" applyAlignment="1" applyProtection="1">
      <alignment horizontal="left" vertical="top"/>
      <protection locked="0"/>
    </xf>
    <xf numFmtId="2" fontId="34" fillId="0" borderId="0" xfId="28" applyNumberFormat="1" applyFont="1"/>
    <xf numFmtId="2" fontId="26" fillId="0" borderId="0" xfId="28" applyNumberFormat="1" applyFont="1" applyAlignment="1" applyProtection="1">
      <alignment horizontal="center"/>
      <protection locked="0"/>
    </xf>
    <xf numFmtId="2" fontId="26" fillId="0" borderId="0" xfId="28" applyNumberFormat="1" applyFont="1" applyAlignment="1" applyProtection="1">
      <alignment wrapText="1"/>
      <protection locked="0"/>
    </xf>
    <xf numFmtId="2" fontId="26" fillId="0" borderId="0" xfId="28" applyNumberFormat="1" applyFont="1" applyAlignment="1" applyProtection="1">
      <alignment horizontal="right" wrapText="1"/>
      <protection locked="0"/>
    </xf>
    <xf numFmtId="2" fontId="28" fillId="0" borderId="0" xfId="28" applyNumberFormat="1" applyFont="1" applyProtection="1">
      <protection locked="0"/>
    </xf>
    <xf numFmtId="2" fontId="37" fillId="0" borderId="0" xfId="22" applyNumberFormat="1" applyFont="1" applyBorder="1" applyAlignment="1" applyProtection="1">
      <alignment horizontal="right"/>
      <protection locked="0"/>
    </xf>
    <xf numFmtId="49" fontId="28" fillId="0" borderId="0" xfId="28" applyNumberFormat="1" applyProtection="1">
      <protection locked="0"/>
    </xf>
    <xf numFmtId="49" fontId="34" fillId="0" borderId="0" xfId="28" applyNumberFormat="1" applyFont="1" applyProtection="1">
      <protection locked="0"/>
    </xf>
    <xf numFmtId="0" fontId="38" fillId="0" borderId="0" xfId="28" applyNumberFormat="1" applyFont="1" applyAlignment="1" applyProtection="1">
      <alignment wrapText="1"/>
      <protection locked="0"/>
    </xf>
    <xf numFmtId="0" fontId="28" fillId="0" borderId="0" xfId="28" applyNumberFormat="1" applyFont="1" applyAlignment="1" applyProtection="1">
      <alignment horizontal="centerContinuous"/>
      <protection locked="0"/>
    </xf>
    <xf numFmtId="0" fontId="28" fillId="0" borderId="0" xfId="28" applyNumberFormat="1" applyFont="1" applyAlignment="1" applyProtection="1">
      <protection locked="0"/>
    </xf>
    <xf numFmtId="0" fontId="28" fillId="0" borderId="0" xfId="28" applyNumberFormat="1" applyFont="1" applyBorder="1" applyAlignment="1" applyProtection="1">
      <protection locked="0"/>
    </xf>
    <xf numFmtId="0" fontId="38" fillId="0" borderId="1" xfId="24" applyNumberFormat="1" applyFont="1" applyBorder="1" applyAlignment="1" applyProtection="1">
      <protection locked="0"/>
    </xf>
    <xf numFmtId="0" fontId="28" fillId="0" borderId="0" xfId="28" applyNumberFormat="1" applyProtection="1">
      <protection locked="0"/>
    </xf>
    <xf numFmtId="0" fontId="38" fillId="0" borderId="0" xfId="28" applyNumberFormat="1" applyFont="1" applyAlignment="1" applyProtection="1">
      <alignment horizontal="left"/>
      <protection locked="0"/>
    </xf>
    <xf numFmtId="0" fontId="31" fillId="0" borderId="0" xfId="28" applyNumberFormat="1" applyFont="1" applyBorder="1" applyProtection="1">
      <protection locked="0"/>
    </xf>
    <xf numFmtId="0" fontId="29" fillId="0" borderId="0" xfId="28" applyNumberFormat="1" applyFont="1" applyProtection="1">
      <protection locked="0"/>
    </xf>
    <xf numFmtId="0" fontId="26" fillId="0" borderId="0" xfId="28" applyNumberFormat="1" applyFont="1" applyBorder="1" applyProtection="1">
      <protection locked="0"/>
    </xf>
    <xf numFmtId="0" fontId="31" fillId="0" borderId="0" xfId="28" applyNumberFormat="1" applyFont="1" applyAlignment="1" applyProtection="1">
      <alignment horizontal="left" wrapText="1"/>
      <protection locked="0"/>
    </xf>
    <xf numFmtId="0" fontId="29" fillId="0" borderId="0" xfId="28" applyNumberFormat="1" applyFont="1" applyBorder="1" applyProtection="1">
      <protection locked="0"/>
    </xf>
    <xf numFmtId="0" fontId="45" fillId="0" borderId="0" xfId="28" applyNumberFormat="1" applyFont="1" applyProtection="1">
      <protection locked="0"/>
    </xf>
    <xf numFmtId="0" fontId="33" fillId="0" borderId="0" xfId="28" applyNumberFormat="1" applyFont="1" applyBorder="1" applyAlignment="1" applyProtection="1">
      <alignment horizontal="center" vertical="top"/>
      <protection locked="0"/>
    </xf>
    <xf numFmtId="0" fontId="33" fillId="0" borderId="0" xfId="28" applyNumberFormat="1" applyFont="1" applyAlignment="1" applyProtection="1">
      <alignment horizontal="center" vertical="top"/>
      <protection locked="0"/>
    </xf>
    <xf numFmtId="0" fontId="38" fillId="0" borderId="0" xfId="28" applyNumberFormat="1" applyFont="1" applyBorder="1" applyAlignment="1" applyProtection="1">
      <alignment horizontal="left"/>
      <protection locked="0"/>
    </xf>
    <xf numFmtId="0" fontId="28" fillId="0" borderId="0" xfId="28" applyNumberFormat="1" applyFont="1" applyAlignment="1" applyProtection="1">
      <alignment horizontal="center"/>
      <protection locked="0"/>
    </xf>
    <xf numFmtId="0" fontId="28" fillId="0" borderId="0" xfId="28" applyNumberFormat="1" applyFont="1" applyAlignment="1" applyProtection="1">
      <alignment horizontal="left" wrapText="1"/>
      <protection locked="0"/>
    </xf>
    <xf numFmtId="0" fontId="33" fillId="0" borderId="0" xfId="28" applyNumberFormat="1" applyFont="1" applyAlignment="1" applyProtection="1">
      <alignment horizontal="center"/>
      <protection locked="0"/>
    </xf>
    <xf numFmtId="0" fontId="32" fillId="0" borderId="0" xfId="28" applyNumberFormat="1" applyFont="1" applyBorder="1" applyAlignment="1" applyProtection="1">
      <alignment horizontal="centerContinuous"/>
      <protection locked="0"/>
    </xf>
    <xf numFmtId="0" fontId="26" fillId="0" borderId="0" xfId="28" applyNumberFormat="1" applyFont="1" applyProtection="1">
      <protection locked="0"/>
    </xf>
    <xf numFmtId="0" fontId="29" fillId="0" borderId="0" xfId="28" applyNumberFormat="1" applyFont="1" applyBorder="1" applyAlignment="1" applyProtection="1">
      <alignment horizontal="left"/>
      <protection locked="0"/>
    </xf>
    <xf numFmtId="0" fontId="33" fillId="0" borderId="0" xfId="28" applyNumberFormat="1" applyFont="1" applyBorder="1" applyAlignment="1" applyProtection="1">
      <alignment horizontal="center"/>
      <protection locked="0"/>
    </xf>
    <xf numFmtId="0" fontId="29" fillId="0" borderId="0" xfId="28" applyNumberFormat="1" applyFont="1" applyAlignment="1" applyProtection="1">
      <alignment horizontal="center" wrapText="1"/>
      <protection locked="0"/>
    </xf>
    <xf numFmtId="0" fontId="28" fillId="0" borderId="0" xfId="28" applyNumberFormat="1" applyFont="1" applyBorder="1" applyAlignment="1" applyProtection="1">
      <alignment vertical="top"/>
      <protection locked="0"/>
    </xf>
    <xf numFmtId="0" fontId="40" fillId="0" borderId="0" xfId="28" applyNumberFormat="1" applyFont="1" applyProtection="1">
      <protection locked="0"/>
    </xf>
    <xf numFmtId="0" fontId="48" fillId="0" borderId="0" xfId="28" applyNumberFormat="1" applyFont="1" applyProtection="1">
      <protection locked="0"/>
    </xf>
    <xf numFmtId="0" fontId="20" fillId="0" borderId="0" xfId="28" applyNumberFormat="1" applyFont="1" applyBorder="1" applyProtection="1">
      <protection locked="0"/>
    </xf>
    <xf numFmtId="0" fontId="33" fillId="0" borderId="0" xfId="28" applyNumberFormat="1" applyFont="1" applyBorder="1" applyAlignment="1" applyProtection="1">
      <alignment horizontal="left"/>
      <protection locked="0"/>
    </xf>
    <xf numFmtId="0" fontId="36" fillId="0" borderId="0" xfId="28" applyNumberFormat="1" applyFont="1" applyBorder="1" applyAlignment="1" applyProtection="1">
      <alignment horizontal="left"/>
      <protection locked="0"/>
    </xf>
    <xf numFmtId="0" fontId="33" fillId="0" borderId="0" xfId="28" applyNumberFormat="1" applyFont="1" applyBorder="1" applyAlignment="1" applyProtection="1">
      <alignment horizontal="left" vertical="top"/>
      <protection locked="0"/>
    </xf>
    <xf numFmtId="0" fontId="33" fillId="0" borderId="0" xfId="28" applyNumberFormat="1" applyFont="1" applyBorder="1" applyAlignment="1" applyProtection="1">
      <alignment horizontal="left" wrapText="1"/>
      <protection locked="0"/>
    </xf>
    <xf numFmtId="0" fontId="34" fillId="0" borderId="0" xfId="28" applyNumberFormat="1" applyFont="1" applyProtection="1">
      <protection locked="0"/>
    </xf>
    <xf numFmtId="0" fontId="26" fillId="0" borderId="0" xfId="28" applyNumberFormat="1" applyFont="1" applyAlignment="1" applyProtection="1">
      <alignment horizontal="center"/>
      <protection locked="0"/>
    </xf>
    <xf numFmtId="0" fontId="26" fillId="0" borderId="0" xfId="28" applyNumberFormat="1" applyFont="1" applyAlignment="1" applyProtection="1">
      <alignment wrapText="1"/>
      <protection locked="0"/>
    </xf>
    <xf numFmtId="0" fontId="26" fillId="0" borderId="0" xfId="28" applyNumberFormat="1" applyFont="1" applyAlignment="1" applyProtection="1">
      <alignment horizontal="right" wrapText="1"/>
      <protection locked="0"/>
    </xf>
    <xf numFmtId="0" fontId="28" fillId="0" borderId="0" xfId="28" applyNumberFormat="1" applyFont="1" applyProtection="1">
      <protection locked="0"/>
    </xf>
    <xf numFmtId="0" fontId="37" fillId="0" borderId="0" xfId="22" applyNumberFormat="1" applyFont="1" applyBorder="1" applyAlignment="1" applyProtection="1">
      <alignment horizontal="right"/>
      <protection locked="0"/>
    </xf>
    <xf numFmtId="49" fontId="13" fillId="0" borderId="0" xfId="28" applyNumberFormat="1" applyFont="1" applyBorder="1"/>
    <xf numFmtId="0" fontId="33" fillId="0" borderId="1" xfId="12" applyFont="1" applyFill="1" applyBorder="1" applyAlignment="1" applyProtection="1">
      <alignment horizontal="center"/>
      <protection locked="0"/>
    </xf>
    <xf numFmtId="172" fontId="33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12" applyFont="1" applyProtection="1">
      <protection locked="0"/>
    </xf>
    <xf numFmtId="49" fontId="33" fillId="0" borderId="1" xfId="12" applyNumberFormat="1" applyFont="1" applyFill="1" applyBorder="1" applyAlignment="1" applyProtection="1">
      <alignment horizontal="center"/>
      <protection locked="0"/>
    </xf>
    <xf numFmtId="0" fontId="33" fillId="0" borderId="1" xfId="12" applyFont="1" applyFill="1" applyBorder="1" applyProtection="1">
      <protection locked="0"/>
    </xf>
    <xf numFmtId="3" fontId="33" fillId="0" borderId="1" xfId="12" applyNumberFormat="1" applyFont="1" applyFill="1" applyBorder="1" applyProtection="1">
      <protection locked="0"/>
    </xf>
    <xf numFmtId="3" fontId="33" fillId="0" borderId="1" xfId="12" applyNumberFormat="1" applyFont="1" applyFill="1" applyBorder="1" applyProtection="1"/>
    <xf numFmtId="0" fontId="33" fillId="0" borderId="0" xfId="12" applyFont="1" applyProtection="1">
      <protection locked="0"/>
    </xf>
    <xf numFmtId="49" fontId="13" fillId="0" borderId="1" xfId="12" applyNumberFormat="1" applyFont="1" applyFill="1" applyBorder="1" applyAlignment="1" applyProtection="1">
      <alignment horizontal="center"/>
      <protection locked="0"/>
    </xf>
    <xf numFmtId="0" fontId="13" fillId="0" borderId="1" xfId="12" applyFont="1" applyFill="1" applyBorder="1" applyProtection="1">
      <protection locked="0"/>
    </xf>
    <xf numFmtId="3" fontId="13" fillId="0" borderId="1" xfId="12" applyNumberFormat="1" applyFont="1" applyFill="1" applyBorder="1" applyProtection="1">
      <protection locked="0"/>
    </xf>
    <xf numFmtId="172" fontId="13" fillId="0" borderId="0" xfId="12" applyNumberFormat="1" applyFont="1" applyProtection="1">
      <protection locked="0"/>
    </xf>
    <xf numFmtId="0" fontId="33" fillId="0" borderId="0" xfId="12" applyFont="1" applyFill="1" applyBorder="1" applyAlignment="1" applyProtection="1">
      <alignment horizontal="center"/>
      <protection locked="0"/>
    </xf>
    <xf numFmtId="0" fontId="33" fillId="0" borderId="0" xfId="12" applyFont="1" applyFill="1" applyBorder="1" applyProtection="1">
      <protection locked="0"/>
    </xf>
    <xf numFmtId="3" fontId="33" fillId="0" borderId="0" xfId="12" applyNumberFormat="1" applyFont="1" applyFill="1" applyBorder="1" applyProtection="1">
      <protection locked="0"/>
    </xf>
    <xf numFmtId="49" fontId="37" fillId="0" borderId="1" xfId="31" applyNumberFormat="1" applyFont="1" applyFill="1" applyBorder="1" applyAlignment="1" applyProtection="1">
      <alignment horizontal="center"/>
      <protection locked="0"/>
    </xf>
    <xf numFmtId="1" fontId="37" fillId="0" borderId="1" xfId="31" applyNumberFormat="1" applyFont="1" applyFill="1" applyBorder="1" applyAlignment="1" applyProtection="1">
      <alignment horizontal="center"/>
      <protection locked="0"/>
    </xf>
    <xf numFmtId="0" fontId="33" fillId="0" borderId="1" xfId="31" applyFont="1" applyFill="1" applyBorder="1" applyAlignment="1" applyProtection="1">
      <alignment horizontal="center"/>
      <protection locked="0"/>
    </xf>
    <xf numFmtId="0" fontId="13" fillId="0" borderId="0" xfId="31" applyFont="1" applyProtection="1">
      <protection locked="0"/>
    </xf>
    <xf numFmtId="49" fontId="1" fillId="0" borderId="1" xfId="31" applyNumberFormat="1" applyFont="1" applyFill="1" applyBorder="1" applyAlignment="1" applyProtection="1">
      <alignment horizontal="left"/>
      <protection locked="0"/>
    </xf>
    <xf numFmtId="1" fontId="1" fillId="0" borderId="1" xfId="31" applyNumberFormat="1" applyFont="1" applyFill="1" applyBorder="1" applyAlignment="1" applyProtection="1">
      <alignment horizontal="left"/>
      <protection locked="0"/>
    </xf>
    <xf numFmtId="3" fontId="33" fillId="0" borderId="1" xfId="31" applyNumberFormat="1" applyFont="1" applyFill="1" applyBorder="1" applyProtection="1">
      <protection locked="0"/>
    </xf>
    <xf numFmtId="49" fontId="13" fillId="0" borderId="0" xfId="31" applyNumberFormat="1" applyFont="1" applyAlignment="1" applyProtection="1">
      <alignment horizontal="center"/>
      <protection locked="0"/>
    </xf>
    <xf numFmtId="3" fontId="13" fillId="0" borderId="0" xfId="31" applyNumberFormat="1" applyFont="1" applyProtection="1">
      <protection locked="0"/>
    </xf>
    <xf numFmtId="0" fontId="37" fillId="0" borderId="0" xfId="22" applyFont="1" applyBorder="1" applyAlignment="1" applyProtection="1">
      <alignment horizontal="right"/>
      <protection locked="0"/>
    </xf>
    <xf numFmtId="49" fontId="33" fillId="0" borderId="1" xfId="31" applyNumberFormat="1" applyFont="1" applyFill="1" applyBorder="1" applyAlignment="1" applyProtection="1">
      <alignment horizontal="center" vertical="center" wrapText="1"/>
      <protection locked="0"/>
    </xf>
    <xf numFmtId="2" fontId="33" fillId="0" borderId="1" xfId="31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31" applyFont="1" applyFill="1" applyBorder="1" applyAlignment="1" applyProtection="1">
      <alignment horizontal="center" vertical="center" wrapText="1"/>
      <protection locked="0"/>
    </xf>
    <xf numFmtId="49" fontId="13" fillId="0" borderId="0" xfId="31" applyNumberFormat="1" applyFont="1" applyProtection="1">
      <protection locked="0"/>
    </xf>
    <xf numFmtId="49" fontId="31" fillId="0" borderId="0" xfId="24" applyNumberFormat="1" applyFont="1" applyBorder="1" applyAlignment="1" applyProtection="1">
      <protection locked="0"/>
    </xf>
    <xf numFmtId="49" fontId="31" fillId="0" borderId="0" xfId="31" applyNumberFormat="1" applyFont="1" applyProtection="1">
      <protection locked="0"/>
    </xf>
    <xf numFmtId="49" fontId="13" fillId="0" borderId="0" xfId="26" applyNumberFormat="1" applyFont="1" applyFill="1" applyBorder="1" applyAlignment="1" applyProtection="1">
      <protection locked="0"/>
    </xf>
    <xf numFmtId="49" fontId="52" fillId="0" borderId="0" xfId="26" applyNumberFormat="1" applyFont="1" applyAlignment="1" applyProtection="1">
      <protection locked="0"/>
    </xf>
    <xf numFmtId="49" fontId="24" fillId="0" borderId="0" xfId="31" applyNumberFormat="1" applyFont="1" applyProtection="1">
      <protection locked="0"/>
    </xf>
    <xf numFmtId="49" fontId="33" fillId="0" borderId="0" xfId="31" applyNumberFormat="1" applyFont="1" applyProtection="1">
      <protection locked="0"/>
    </xf>
    <xf numFmtId="49" fontId="13" fillId="0" borderId="0" xfId="12" applyNumberFormat="1" applyFont="1" applyProtection="1">
      <protection locked="0"/>
    </xf>
    <xf numFmtId="49" fontId="24" fillId="0" borderId="0" xfId="12" applyNumberFormat="1" applyFont="1" applyProtection="1">
      <protection locked="0"/>
    </xf>
    <xf numFmtId="49" fontId="35" fillId="0" borderId="0" xfId="12" applyNumberFormat="1" applyFont="1" applyProtection="1">
      <protection locked="0"/>
    </xf>
    <xf numFmtId="49" fontId="34" fillId="0" borderId="0" xfId="12" applyNumberFormat="1" applyFont="1" applyProtection="1">
      <protection locked="0"/>
    </xf>
    <xf numFmtId="49" fontId="35" fillId="0" borderId="0" xfId="12" applyNumberFormat="1" applyFont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top" wrapText="1"/>
      <protection locked="0"/>
    </xf>
    <xf numFmtId="49" fontId="12" fillId="0" borderId="0" xfId="43" applyNumberFormat="1" applyFont="1" applyBorder="1" applyAlignment="1" applyProtection="1">
      <alignment horizontal="left"/>
      <protection locked="0"/>
    </xf>
    <xf numFmtId="49" fontId="13" fillId="0" borderId="0" xfId="44" applyNumberFormat="1" applyFont="1" applyProtection="1">
      <protection locked="0"/>
    </xf>
    <xf numFmtId="49" fontId="31" fillId="0" borderId="0" xfId="45" applyNumberFormat="1" applyFont="1" applyBorder="1" applyAlignment="1" applyProtection="1">
      <protection locked="0"/>
    </xf>
    <xf numFmtId="49" fontId="38" fillId="0" borderId="1" xfId="45" applyNumberFormat="1" applyFont="1" applyBorder="1" applyAlignment="1" applyProtection="1">
      <protection locked="0"/>
    </xf>
    <xf numFmtId="49" fontId="26" fillId="0" borderId="0" xfId="46" applyNumberFormat="1" applyFont="1" applyAlignment="1" applyProtection="1">
      <protection locked="0"/>
    </xf>
    <xf numFmtId="49" fontId="29" fillId="0" borderId="0" xfId="46" applyNumberFormat="1" applyFont="1" applyAlignment="1" applyProtection="1">
      <protection locked="0"/>
    </xf>
    <xf numFmtId="49" fontId="31" fillId="0" borderId="0" xfId="46" applyNumberFormat="1" applyFont="1" applyFill="1" applyBorder="1" applyAlignment="1" applyProtection="1">
      <protection locked="0"/>
    </xf>
    <xf numFmtId="49" fontId="13" fillId="0" borderId="0" xfId="46" applyNumberFormat="1" applyFont="1" applyFill="1" applyBorder="1" applyAlignment="1" applyProtection="1">
      <protection locked="0"/>
    </xf>
    <xf numFmtId="49" fontId="29" fillId="0" borderId="0" xfId="46" applyNumberFormat="1" applyFont="1" applyBorder="1" applyAlignment="1" applyProtection="1">
      <alignment horizontal="left"/>
      <protection locked="0"/>
    </xf>
    <xf numFmtId="49" fontId="52" fillId="0" borderId="0" xfId="46" applyNumberFormat="1" applyFont="1" applyAlignment="1" applyProtection="1">
      <protection locked="0"/>
    </xf>
    <xf numFmtId="49" fontId="48" fillId="0" borderId="0" xfId="46" applyNumberFormat="1" applyFont="1" applyAlignment="1" applyProtection="1">
      <protection locked="0"/>
    </xf>
    <xf numFmtId="49" fontId="24" fillId="0" borderId="0" xfId="44" applyNumberFormat="1" applyFont="1" applyProtection="1">
      <protection locked="0"/>
    </xf>
    <xf numFmtId="49" fontId="13" fillId="0" borderId="0" xfId="44" applyNumberFormat="1" applyFont="1" applyAlignment="1" applyProtection="1">
      <alignment horizontal="center"/>
      <protection locked="0"/>
    </xf>
    <xf numFmtId="49" fontId="33" fillId="0" borderId="0" xfId="44" applyNumberFormat="1" applyFont="1" applyProtection="1">
      <protection locked="0"/>
    </xf>
    <xf numFmtId="49" fontId="37" fillId="0" borderId="0" xfId="47" applyNumberFormat="1" applyFont="1" applyBorder="1" applyAlignment="1" applyProtection="1">
      <alignment horizontal="right"/>
      <protection locked="0"/>
    </xf>
    <xf numFmtId="49" fontId="33" fillId="0" borderId="1" xfId="44" applyNumberFormat="1" applyFont="1" applyFill="1" applyBorder="1" applyAlignment="1" applyProtection="1">
      <alignment horizontal="center" vertical="center" wrapText="1"/>
      <protection locked="0"/>
    </xf>
    <xf numFmtId="2" fontId="33" fillId="0" borderId="1" xfId="44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44" applyFont="1" applyFill="1" applyBorder="1" applyAlignment="1" applyProtection="1">
      <alignment horizontal="center" vertical="center" wrapText="1"/>
      <protection locked="0"/>
    </xf>
    <xf numFmtId="0" fontId="13" fillId="0" borderId="0" xfId="44" applyFont="1" applyProtection="1">
      <protection locked="0"/>
    </xf>
    <xf numFmtId="49" fontId="37" fillId="0" borderId="1" xfId="44" applyNumberFormat="1" applyFont="1" applyFill="1" applyBorder="1" applyAlignment="1" applyProtection="1">
      <alignment horizontal="center"/>
      <protection locked="0"/>
    </xf>
    <xf numFmtId="1" fontId="37" fillId="0" borderId="1" xfId="44" applyNumberFormat="1" applyFont="1" applyFill="1" applyBorder="1" applyAlignment="1" applyProtection="1">
      <alignment horizontal="center"/>
      <protection locked="0"/>
    </xf>
    <xf numFmtId="0" fontId="33" fillId="0" borderId="1" xfId="44" applyFont="1" applyFill="1" applyBorder="1" applyAlignment="1" applyProtection="1">
      <alignment horizontal="center"/>
      <protection locked="0"/>
    </xf>
    <xf numFmtId="49" fontId="1" fillId="0" borderId="1" xfId="44" applyNumberFormat="1" applyFont="1" applyFill="1" applyBorder="1" applyAlignment="1" applyProtection="1">
      <alignment horizontal="left"/>
      <protection locked="0"/>
    </xf>
    <xf numFmtId="1" fontId="1" fillId="0" borderId="1" xfId="44" applyNumberFormat="1" applyFont="1" applyFill="1" applyBorder="1" applyAlignment="1" applyProtection="1">
      <alignment horizontal="left"/>
      <protection locked="0"/>
    </xf>
    <xf numFmtId="1" fontId="1" fillId="0" borderId="1" xfId="44" applyNumberFormat="1" applyFont="1" applyFill="1" applyBorder="1" applyAlignment="1" applyProtection="1">
      <alignment horizontal="left" wrapText="1"/>
      <protection locked="0"/>
    </xf>
    <xf numFmtId="1" fontId="13" fillId="0" borderId="0" xfId="44" applyNumberFormat="1" applyFont="1" applyProtection="1">
      <protection locked="0"/>
    </xf>
    <xf numFmtId="0" fontId="1" fillId="0" borderId="0" xfId="47" applyNumberFormat="1" applyFont="1" applyBorder="1" applyAlignment="1" applyProtection="1">
      <alignment horizontal="center"/>
      <protection locked="0"/>
    </xf>
    <xf numFmtId="3" fontId="13" fillId="0" borderId="0" xfId="44" applyNumberFormat="1" applyFont="1" applyProtection="1">
      <protection locked="0"/>
    </xf>
    <xf numFmtId="0" fontId="37" fillId="0" borderId="0" xfId="47" applyFont="1" applyBorder="1" applyAlignment="1" applyProtection="1">
      <alignment horizontal="right"/>
      <protection locked="0"/>
    </xf>
    <xf numFmtId="0" fontId="1" fillId="0" borderId="0" xfId="47" applyNumberFormat="1" applyFont="1" applyBorder="1" applyAlignment="1" applyProtection="1">
      <protection locked="0"/>
    </xf>
    <xf numFmtId="49" fontId="13" fillId="0" borderId="0" xfId="44" applyNumberFormat="1" applyFont="1" applyAlignment="1">
      <alignment horizontal="center"/>
    </xf>
    <xf numFmtId="0" fontId="54" fillId="0" borderId="0" xfId="44" applyFont="1"/>
    <xf numFmtId="0" fontId="13" fillId="0" borderId="0" xfId="44" applyFont="1"/>
    <xf numFmtId="0" fontId="12" fillId="0" borderId="0" xfId="0" applyNumberFormat="1" applyFont="1" applyBorder="1" applyAlignment="1">
      <alignment horizontal="left"/>
    </xf>
    <xf numFmtId="0" fontId="38" fillId="0" borderId="0" xfId="49" applyFont="1" applyAlignment="1">
      <alignment wrapText="1"/>
    </xf>
    <xf numFmtId="0" fontId="13" fillId="0" borderId="0" xfId="49" applyFont="1" applyAlignment="1">
      <alignment horizontal="centerContinuous"/>
    </xf>
    <xf numFmtId="0" fontId="13" fillId="0" borderId="0" xfId="49" applyFont="1" applyAlignment="1"/>
    <xf numFmtId="0" fontId="13" fillId="0" borderId="0" xfId="49" applyFont="1" applyBorder="1" applyAlignment="1"/>
    <xf numFmtId="0" fontId="38" fillId="0" borderId="1" xfId="24" applyFont="1" applyBorder="1" applyAlignment="1"/>
    <xf numFmtId="0" fontId="13" fillId="0" borderId="0" xfId="49"/>
    <xf numFmtId="0" fontId="38" fillId="0" borderId="0" xfId="49" applyFont="1" applyAlignment="1">
      <alignment horizontal="left"/>
    </xf>
    <xf numFmtId="0" fontId="31" fillId="0" borderId="0" xfId="49" applyFont="1" applyFill="1" applyBorder="1"/>
    <xf numFmtId="0" fontId="13" fillId="0" borderId="0" xfId="49" applyFont="1" applyFill="1" applyAlignment="1">
      <alignment horizontal="centerContinuous"/>
    </xf>
    <xf numFmtId="0" fontId="13" fillId="0" borderId="0" xfId="49" applyFont="1" applyFill="1" applyAlignment="1"/>
    <xf numFmtId="0" fontId="29" fillId="0" borderId="0" xfId="49" applyFont="1" applyFill="1"/>
    <xf numFmtId="49" fontId="26" fillId="0" borderId="0" xfId="49" applyNumberFormat="1" applyFont="1" applyFill="1" applyBorder="1"/>
    <xf numFmtId="0" fontId="31" fillId="0" borderId="0" xfId="49" applyFont="1" applyFill="1" applyAlignment="1">
      <alignment horizontal="left" wrapText="1"/>
    </xf>
    <xf numFmtId="0" fontId="13" fillId="0" borderId="0" xfId="49" applyFont="1" applyFill="1" applyBorder="1" applyAlignment="1"/>
    <xf numFmtId="0" fontId="29" fillId="0" borderId="0" xfId="49" applyFont="1" applyFill="1" applyBorder="1"/>
    <xf numFmtId="0" fontId="45" fillId="0" borderId="0" xfId="49" applyFont="1" applyFill="1"/>
    <xf numFmtId="0" fontId="33" fillId="0" borderId="0" xfId="49" applyFont="1" applyBorder="1" applyAlignment="1">
      <alignment horizontal="center" vertical="top"/>
    </xf>
    <xf numFmtId="0" fontId="33" fillId="0" borderId="0" xfId="49" applyFont="1" applyAlignment="1">
      <alignment horizontal="center" vertical="top"/>
    </xf>
    <xf numFmtId="0" fontId="38" fillId="0" borderId="0" xfId="49" applyFont="1" applyBorder="1" applyAlignment="1">
      <alignment horizontal="left"/>
    </xf>
    <xf numFmtId="0" fontId="26" fillId="0" borderId="0" xfId="49" applyFont="1" applyFill="1" applyBorder="1" applyAlignment="1">
      <alignment horizontal="left"/>
    </xf>
    <xf numFmtId="0" fontId="13" fillId="0" borderId="0" xfId="49" applyFont="1" applyAlignment="1">
      <alignment horizontal="center"/>
    </xf>
    <xf numFmtId="0" fontId="13" fillId="0" borderId="0" xfId="49" applyFont="1" applyFill="1" applyAlignment="1">
      <alignment horizontal="left" wrapText="1"/>
    </xf>
    <xf numFmtId="0" fontId="33" fillId="0" borderId="0" xfId="49" applyFont="1" applyFill="1" applyAlignment="1">
      <alignment horizontal="center"/>
    </xf>
    <xf numFmtId="0" fontId="32" fillId="0" borderId="0" xfId="49" applyFont="1" applyFill="1" applyBorder="1" applyAlignment="1">
      <alignment horizontal="centerContinuous"/>
    </xf>
    <xf numFmtId="0" fontId="26" fillId="0" borderId="0" xfId="49" applyFont="1" applyFill="1"/>
    <xf numFmtId="0" fontId="29" fillId="0" borderId="0" xfId="49" applyFont="1" applyBorder="1" applyAlignment="1">
      <alignment horizontal="left"/>
    </xf>
    <xf numFmtId="0" fontId="33" fillId="0" borderId="0" xfId="49" applyFont="1" applyFill="1" applyBorder="1" applyAlignment="1">
      <alignment horizontal="center"/>
    </xf>
    <xf numFmtId="0" fontId="29" fillId="0" borderId="0" xfId="49" applyFont="1" applyFill="1" applyAlignment="1">
      <alignment horizontal="center" wrapText="1"/>
    </xf>
    <xf numFmtId="0" fontId="26" fillId="0" borderId="0" xfId="49" applyFont="1" applyFill="1" applyBorder="1"/>
    <xf numFmtId="0" fontId="13" fillId="0" borderId="0" xfId="49" applyFont="1" applyBorder="1" applyAlignment="1">
      <alignment vertical="top"/>
    </xf>
    <xf numFmtId="0" fontId="29" fillId="0" borderId="0" xfId="49" applyFont="1"/>
    <xf numFmtId="0" fontId="40" fillId="0" borderId="0" xfId="49" applyFont="1" applyFill="1"/>
    <xf numFmtId="0" fontId="48" fillId="0" borderId="0" xfId="49" applyFont="1" applyFill="1"/>
    <xf numFmtId="0" fontId="20" fillId="0" borderId="0" xfId="49" applyFont="1" applyFill="1" applyBorder="1"/>
    <xf numFmtId="0" fontId="33" fillId="0" borderId="0" xfId="49" applyFont="1" applyFill="1" applyBorder="1" applyAlignment="1">
      <alignment horizontal="left"/>
    </xf>
    <xf numFmtId="0" fontId="36" fillId="0" borderId="0" xfId="49" applyFont="1" applyFill="1" applyBorder="1" applyAlignment="1">
      <alignment horizontal="left"/>
    </xf>
    <xf numFmtId="0" fontId="33" fillId="0" borderId="0" xfId="49" applyFont="1" applyBorder="1" applyAlignment="1">
      <alignment horizontal="left" vertical="top"/>
    </xf>
    <xf numFmtId="0" fontId="33" fillId="0" borderId="0" xfId="49" applyFont="1" applyBorder="1" applyAlignment="1">
      <alignment horizontal="left"/>
    </xf>
    <xf numFmtId="0" fontId="33" fillId="0" borderId="0" xfId="49" applyFont="1" applyBorder="1" applyAlignment="1">
      <alignment horizontal="left" wrapText="1"/>
    </xf>
    <xf numFmtId="0" fontId="36" fillId="0" borderId="0" xfId="49" applyFont="1" applyBorder="1" applyAlignment="1">
      <alignment horizontal="left"/>
    </xf>
    <xf numFmtId="0" fontId="26" fillId="0" borderId="0" xfId="49" applyFont="1"/>
    <xf numFmtId="0" fontId="26" fillId="0" borderId="0" xfId="49" applyFont="1" applyBorder="1"/>
    <xf numFmtId="0" fontId="34" fillId="0" borderId="0" xfId="49" applyFont="1"/>
    <xf numFmtId="0" fontId="26" fillId="0" borderId="0" xfId="49" applyFont="1" applyAlignment="1">
      <alignment horizontal="center"/>
    </xf>
    <xf numFmtId="0" fontId="26" fillId="0" borderId="0" xfId="49" applyFont="1" applyAlignment="1">
      <alignment wrapText="1"/>
    </xf>
    <xf numFmtId="0" fontId="26" fillId="0" borderId="0" xfId="49" applyFont="1" applyAlignment="1">
      <alignment horizontal="right" wrapText="1"/>
    </xf>
    <xf numFmtId="0" fontId="13" fillId="0" borderId="0" xfId="49" applyFont="1"/>
    <xf numFmtId="0" fontId="37" fillId="0" borderId="0" xfId="50" applyFont="1" applyBorder="1" applyAlignment="1">
      <alignment horizontal="right"/>
    </xf>
    <xf numFmtId="0" fontId="25" fillId="0" borderId="1" xfId="49" applyFont="1" applyBorder="1" applyAlignment="1">
      <alignment horizontal="centerContinuous" vertical="center" wrapText="1"/>
    </xf>
    <xf numFmtId="0" fontId="17" fillId="0" borderId="1" xfId="49" applyFont="1" applyBorder="1" applyAlignment="1">
      <alignment horizontal="center" vertical="center" wrapText="1"/>
    </xf>
    <xf numFmtId="0" fontId="25" fillId="0" borderId="6" xfId="49" applyFont="1" applyBorder="1" applyAlignment="1">
      <alignment horizontal="center" vertical="center" wrapText="1"/>
    </xf>
    <xf numFmtId="0" fontId="25" fillId="0" borderId="1" xfId="49" applyFont="1" applyBorder="1" applyAlignment="1">
      <alignment horizontal="center" vertical="center" wrapText="1"/>
    </xf>
    <xf numFmtId="0" fontId="17" fillId="0" borderId="1" xfId="49" applyFont="1" applyBorder="1" applyAlignment="1">
      <alignment horizontal="centerContinuous" vertical="center" wrapText="1"/>
    </xf>
    <xf numFmtId="0" fontId="17" fillId="0" borderId="1" xfId="49" applyFont="1" applyBorder="1" applyAlignment="1">
      <alignment horizontal="center"/>
    </xf>
    <xf numFmtId="0" fontId="19" fillId="0" borderId="6" xfId="49" applyFont="1" applyBorder="1" applyAlignment="1">
      <alignment horizontal="center" vertical="justify"/>
    </xf>
    <xf numFmtId="0" fontId="27" fillId="0" borderId="1" xfId="49" applyFont="1" applyBorder="1" applyAlignment="1">
      <alignment horizontal="center"/>
    </xf>
    <xf numFmtId="0" fontId="18" fillId="0" borderId="1" xfId="49" applyFont="1" applyBorder="1" applyAlignment="1">
      <alignment horizontal="center" vertical="center" wrapText="1"/>
    </xf>
    <xf numFmtId="0" fontId="17" fillId="2" borderId="1" xfId="49" applyFont="1" applyFill="1" applyBorder="1" applyAlignment="1">
      <alignment vertical="center" wrapText="1"/>
    </xf>
    <xf numFmtId="0" fontId="17" fillId="2" borderId="1" xfId="49" applyFont="1" applyFill="1" applyBorder="1" applyAlignment="1">
      <alignment horizontal="center" vertical="center"/>
    </xf>
    <xf numFmtId="3" fontId="17" fillId="2" borderId="1" xfId="49" applyNumberFormat="1" applyFont="1" applyFill="1" applyBorder="1" applyAlignment="1">
      <alignment horizontal="right" vertical="center"/>
    </xf>
    <xf numFmtId="4" fontId="17" fillId="2" borderId="6" xfId="49" applyNumberFormat="1" applyFont="1" applyFill="1" applyBorder="1" applyAlignment="1">
      <alignment horizontal="right" vertical="center"/>
    </xf>
    <xf numFmtId="4" fontId="29" fillId="2" borderId="1" xfId="49" applyNumberFormat="1" applyFont="1" applyFill="1" applyBorder="1" applyAlignment="1">
      <alignment horizontal="right" vertical="center"/>
    </xf>
    <xf numFmtId="10" fontId="29" fillId="2" borderId="4" xfId="49" applyNumberFormat="1" applyFont="1" applyFill="1" applyBorder="1" applyAlignment="1">
      <alignment horizontal="right" vertical="center"/>
    </xf>
    <xf numFmtId="10" fontId="29" fillId="2" borderId="1" xfId="49" applyNumberFormat="1" applyFont="1" applyFill="1" applyBorder="1" applyAlignment="1">
      <alignment horizontal="right" vertical="center"/>
    </xf>
    <xf numFmtId="0" fontId="26" fillId="0" borderId="0" xfId="49" applyFont="1" applyAlignment="1">
      <alignment vertical="center"/>
    </xf>
    <xf numFmtId="0" fontId="18" fillId="0" borderId="1" xfId="49" applyFont="1" applyBorder="1" applyAlignment="1">
      <alignment horizontal="center" vertical="center"/>
    </xf>
    <xf numFmtId="0" fontId="18" fillId="0" borderId="1" xfId="49" applyFont="1" applyFill="1" applyBorder="1" applyAlignment="1">
      <alignment horizontal="center" vertical="center"/>
    </xf>
    <xf numFmtId="0" fontId="17" fillId="0" borderId="1" xfId="49" applyFont="1" applyFill="1" applyBorder="1" applyAlignment="1">
      <alignment horizontal="left" vertical="center" wrapText="1"/>
    </xf>
    <xf numFmtId="0" fontId="17" fillId="0" borderId="1" xfId="49" applyFont="1" applyFill="1" applyBorder="1" applyAlignment="1">
      <alignment horizontal="center" vertical="center"/>
    </xf>
    <xf numFmtId="3" fontId="19" fillId="0" borderId="1" xfId="49" applyNumberFormat="1" applyFont="1" applyFill="1" applyBorder="1" applyAlignment="1">
      <alignment horizontal="right" vertical="center"/>
    </xf>
    <xf numFmtId="4" fontId="19" fillId="0" borderId="1" xfId="49" applyNumberFormat="1" applyFont="1" applyFill="1" applyBorder="1" applyAlignment="1">
      <alignment horizontal="right" vertical="center"/>
    </xf>
    <xf numFmtId="10" fontId="29" fillId="0" borderId="4" xfId="49" applyNumberFormat="1" applyFont="1" applyFill="1" applyBorder="1" applyAlignment="1">
      <alignment horizontal="right" vertical="center"/>
    </xf>
    <xf numFmtId="10" fontId="29" fillId="0" borderId="1" xfId="49" applyNumberFormat="1" applyFont="1" applyFill="1" applyBorder="1" applyAlignment="1">
      <alignment horizontal="right" vertical="center"/>
    </xf>
    <xf numFmtId="0" fontId="19" fillId="7" borderId="1" xfId="49" applyFont="1" applyFill="1" applyBorder="1" applyAlignment="1">
      <alignment horizontal="center" vertical="center" wrapText="1"/>
    </xf>
    <xf numFmtId="0" fontId="17" fillId="7" borderId="1" xfId="49" applyFont="1" applyFill="1" applyBorder="1" applyAlignment="1">
      <alignment vertical="center" wrapText="1"/>
    </xf>
    <xf numFmtId="0" fontId="17" fillId="7" borderId="1" xfId="49" applyFont="1" applyFill="1" applyBorder="1" applyAlignment="1">
      <alignment horizontal="center" vertical="center" wrapText="1"/>
    </xf>
    <xf numFmtId="3" fontId="19" fillId="7" borderId="1" xfId="49" applyNumberFormat="1" applyFont="1" applyFill="1" applyBorder="1" applyAlignment="1">
      <alignment horizontal="right" vertical="center"/>
    </xf>
    <xf numFmtId="4" fontId="19" fillId="7" borderId="1" xfId="49" applyNumberFormat="1" applyFont="1" applyFill="1" applyBorder="1" applyAlignment="1">
      <alignment horizontal="right" vertical="center"/>
    </xf>
    <xf numFmtId="10" fontId="29" fillId="7" borderId="4" xfId="49" applyNumberFormat="1" applyFont="1" applyFill="1" applyBorder="1" applyAlignment="1">
      <alignment horizontal="right" vertical="center"/>
    </xf>
    <xf numFmtId="10" fontId="29" fillId="7" borderId="1" xfId="49" applyNumberFormat="1" applyFont="1" applyFill="1" applyBorder="1" applyAlignment="1">
      <alignment horizontal="right" vertical="center"/>
    </xf>
    <xf numFmtId="49" fontId="26" fillId="0" borderId="1" xfId="49" applyNumberFormat="1" applyFont="1" applyFill="1" applyBorder="1" applyAlignment="1">
      <alignment horizontal="center" vertical="center" wrapText="1"/>
    </xf>
    <xf numFmtId="0" fontId="26" fillId="0" borderId="1" xfId="50" applyFont="1" applyFill="1" applyBorder="1" applyAlignment="1">
      <alignment vertical="center" wrapText="1"/>
    </xf>
    <xf numFmtId="0" fontId="26" fillId="0" borderId="1" xfId="50" applyFont="1" applyFill="1" applyBorder="1" applyAlignment="1">
      <alignment horizontal="center" vertical="center" wrapText="1"/>
    </xf>
    <xf numFmtId="10" fontId="26" fillId="0" borderId="4" xfId="49" applyNumberFormat="1" applyFont="1" applyFill="1" applyBorder="1" applyAlignment="1">
      <alignment horizontal="right" vertical="center"/>
    </xf>
    <xf numFmtId="10" fontId="26" fillId="0" borderId="1" xfId="49" applyNumberFormat="1" applyFont="1" applyFill="1" applyBorder="1" applyAlignment="1">
      <alignment horizontal="right" vertical="center"/>
    </xf>
    <xf numFmtId="0" fontId="26" fillId="0" borderId="1" xfId="50" applyFont="1" applyFill="1" applyBorder="1" applyAlignment="1">
      <alignment horizontal="center" vertical="center"/>
    </xf>
    <xf numFmtId="0" fontId="29" fillId="7" borderId="1" xfId="49" applyFont="1" applyFill="1" applyBorder="1" applyAlignment="1">
      <alignment horizontal="center" vertical="center"/>
    </xf>
    <xf numFmtId="0" fontId="29" fillId="7" borderId="1" xfId="49" applyFont="1" applyFill="1" applyBorder="1" applyAlignment="1">
      <alignment vertical="center" wrapText="1"/>
    </xf>
    <xf numFmtId="0" fontId="29" fillId="7" borderId="1" xfId="49" applyFont="1" applyFill="1" applyBorder="1" applyAlignment="1">
      <alignment horizontal="center" vertical="center" wrapText="1"/>
    </xf>
    <xf numFmtId="3" fontId="29" fillId="7" borderId="1" xfId="49" applyNumberFormat="1" applyFont="1" applyFill="1" applyBorder="1" applyAlignment="1">
      <alignment horizontal="right" vertical="center"/>
    </xf>
    <xf numFmtId="4" fontId="29" fillId="7" borderId="1" xfId="49" applyNumberFormat="1" applyFont="1" applyFill="1" applyBorder="1" applyAlignment="1">
      <alignment horizontal="right" vertical="center"/>
    </xf>
    <xf numFmtId="0" fontId="13" fillId="0" borderId="0" xfId="49" applyAlignment="1">
      <alignment vertical="center"/>
    </xf>
    <xf numFmtId="49" fontId="26" fillId="0" borderId="1" xfId="49" applyNumberFormat="1" applyFont="1" applyBorder="1" applyAlignment="1">
      <alignment horizontal="center" vertical="center"/>
    </xf>
    <xf numFmtId="0" fontId="18" fillId="8" borderId="3" xfId="49" applyFont="1" applyFill="1" applyBorder="1" applyAlignment="1">
      <alignment horizontal="center" vertical="center" wrapText="1"/>
    </xf>
    <xf numFmtId="0" fontId="17" fillId="8" borderId="3" xfId="49" applyFont="1" applyFill="1" applyBorder="1" applyAlignment="1">
      <alignment vertical="center" wrapText="1"/>
    </xf>
    <xf numFmtId="0" fontId="17" fillId="8" borderId="3" xfId="49" applyFont="1" applyFill="1" applyBorder="1" applyAlignment="1">
      <alignment horizontal="center" vertical="center"/>
    </xf>
    <xf numFmtId="3" fontId="29" fillId="8" borderId="1" xfId="49" applyNumberFormat="1" applyFont="1" applyFill="1" applyBorder="1" applyAlignment="1">
      <alignment horizontal="right" vertical="center"/>
    </xf>
    <xf numFmtId="4" fontId="29" fillId="8" borderId="1" xfId="49" applyNumberFormat="1" applyFont="1" applyFill="1" applyBorder="1" applyAlignment="1">
      <alignment horizontal="right" vertical="center"/>
    </xf>
    <xf numFmtId="10" fontId="29" fillId="8" borderId="4" xfId="49" applyNumberFormat="1" applyFont="1" applyFill="1" applyBorder="1" applyAlignment="1">
      <alignment horizontal="right" vertical="center"/>
    </xf>
    <xf numFmtId="10" fontId="29" fillId="8" borderId="1" xfId="49" applyNumberFormat="1" applyFont="1" applyFill="1" applyBorder="1" applyAlignment="1">
      <alignment horizontal="right" vertical="center"/>
    </xf>
    <xf numFmtId="0" fontId="19" fillId="7" borderId="1" xfId="49" applyFont="1" applyFill="1" applyBorder="1" applyAlignment="1">
      <alignment horizontal="center" vertical="center"/>
    </xf>
    <xf numFmtId="49" fontId="26" fillId="0" borderId="1" xfId="49" applyNumberFormat="1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vertical="center" wrapText="1"/>
    </xf>
    <xf numFmtId="49" fontId="18" fillId="0" borderId="1" xfId="49" applyNumberFormat="1" applyFont="1" applyFill="1" applyBorder="1" applyAlignment="1">
      <alignment horizontal="center" vertical="center" wrapText="1"/>
    </xf>
    <xf numFmtId="0" fontId="26" fillId="0" borderId="1" xfId="50" applyFont="1" applyFill="1" applyBorder="1" applyAlignment="1">
      <alignment vertical="center"/>
    </xf>
    <xf numFmtId="0" fontId="90" fillId="0" borderId="1" xfId="50" applyFont="1" applyFill="1" applyBorder="1" applyAlignment="1">
      <alignment horizontal="center" vertical="center" wrapText="1"/>
    </xf>
    <xf numFmtId="0" fontId="90" fillId="0" borderId="1" xfId="50" applyFont="1" applyFill="1" applyBorder="1" applyAlignment="1">
      <alignment vertical="center"/>
    </xf>
    <xf numFmtId="0" fontId="90" fillId="0" borderId="1" xfId="50" applyFont="1" applyFill="1" applyBorder="1" applyAlignment="1">
      <alignment horizontal="center" vertical="center"/>
    </xf>
    <xf numFmtId="0" fontId="90" fillId="0" borderId="1" xfId="50" applyFont="1" applyFill="1" applyBorder="1" applyAlignment="1">
      <alignment vertical="center" wrapText="1"/>
    </xf>
    <xf numFmtId="0" fontId="17" fillId="7" borderId="36" xfId="49" applyFont="1" applyFill="1" applyBorder="1" applyAlignment="1">
      <alignment vertical="center" wrapText="1"/>
    </xf>
    <xf numFmtId="0" fontId="17" fillId="7" borderId="3" xfId="49" applyFont="1" applyFill="1" applyBorder="1" applyAlignment="1">
      <alignment horizontal="center" vertical="center" wrapText="1"/>
    </xf>
    <xf numFmtId="0" fontId="13" fillId="0" borderId="0" xfId="49" applyFill="1"/>
    <xf numFmtId="0" fontId="13" fillId="0" borderId="0" xfId="49" applyFill="1" applyAlignment="1">
      <alignment vertical="center"/>
    </xf>
    <xf numFmtId="0" fontId="26" fillId="0" borderId="1" xfId="50" applyNumberFormat="1" applyFont="1" applyFill="1" applyBorder="1" applyAlignment="1">
      <alignment horizontal="center" vertical="center"/>
    </xf>
    <xf numFmtId="10" fontId="33" fillId="7" borderId="4" xfId="49" applyNumberFormat="1" applyFont="1" applyFill="1" applyBorder="1" applyAlignment="1">
      <alignment horizontal="right" vertical="center"/>
    </xf>
    <xf numFmtId="10" fontId="33" fillId="7" borderId="1" xfId="49" applyNumberFormat="1" applyFont="1" applyFill="1" applyBorder="1" applyAlignment="1">
      <alignment horizontal="right" vertical="center"/>
    </xf>
    <xf numFmtId="0" fontId="19" fillId="7" borderId="2" xfId="49" applyFont="1" applyFill="1" applyBorder="1" applyAlignment="1">
      <alignment horizontal="center" vertical="center"/>
    </xf>
    <xf numFmtId="0" fontId="17" fillId="7" borderId="2" xfId="49" applyFont="1" applyFill="1" applyBorder="1" applyAlignment="1">
      <alignment vertical="center" wrapText="1"/>
    </xf>
    <xf numFmtId="0" fontId="17" fillId="7" borderId="2" xfId="49" applyFont="1" applyFill="1" applyBorder="1" applyAlignment="1">
      <alignment horizontal="center" vertical="center" wrapText="1"/>
    </xf>
    <xf numFmtId="3" fontId="17" fillId="0" borderId="1" xfId="49" applyNumberFormat="1" applyFont="1" applyFill="1" applyBorder="1" applyAlignment="1">
      <alignment horizontal="right" vertical="center"/>
    </xf>
    <xf numFmtId="49" fontId="26" fillId="0" borderId="3" xfId="49" applyNumberFormat="1" applyFont="1" applyFill="1" applyBorder="1" applyAlignment="1">
      <alignment horizontal="center" vertical="center"/>
    </xf>
    <xf numFmtId="0" fontId="26" fillId="0" borderId="19" xfId="50" applyFont="1" applyFill="1" applyBorder="1" applyAlignment="1">
      <alignment vertical="center" wrapText="1"/>
    </xf>
    <xf numFmtId="0" fontId="26" fillId="0" borderId="3" xfId="50" applyFont="1" applyFill="1" applyBorder="1" applyAlignment="1">
      <alignment horizontal="center" vertical="center"/>
    </xf>
    <xf numFmtId="0" fontId="26" fillId="0" borderId="4" xfId="50" applyFont="1" applyFill="1" applyBorder="1" applyAlignment="1">
      <alignment vertical="center" wrapText="1"/>
    </xf>
    <xf numFmtId="0" fontId="26" fillId="0" borderId="4" xfId="50" applyFont="1" applyFill="1" applyBorder="1" applyAlignment="1">
      <alignment vertical="top" wrapText="1"/>
    </xf>
    <xf numFmtId="0" fontId="19" fillId="8" borderId="3" xfId="49" applyFont="1" applyFill="1" applyBorder="1" applyAlignment="1">
      <alignment horizontal="center" vertical="center" wrapText="1"/>
    </xf>
    <xf numFmtId="3" fontId="17" fillId="8" borderId="1" xfId="49" applyNumberFormat="1" applyFont="1" applyFill="1" applyBorder="1" applyAlignment="1">
      <alignment horizontal="right" vertical="center"/>
    </xf>
    <xf numFmtId="3" fontId="19" fillId="8" borderId="5" xfId="49" applyNumberFormat="1" applyFont="1" applyFill="1" applyBorder="1" applyAlignment="1">
      <alignment horizontal="right" vertical="center"/>
    </xf>
    <xf numFmtId="3" fontId="33" fillId="8" borderId="4" xfId="49" applyNumberFormat="1" applyFont="1" applyFill="1" applyBorder="1" applyAlignment="1">
      <alignment horizontal="right" vertical="center"/>
    </xf>
    <xf numFmtId="164" fontId="33" fillId="8" borderId="4" xfId="49" applyNumberFormat="1" applyFont="1" applyFill="1" applyBorder="1" applyAlignment="1">
      <alignment horizontal="center" vertical="center"/>
    </xf>
    <xf numFmtId="164" fontId="33" fillId="8" borderId="1" xfId="49" applyNumberFormat="1" applyFont="1" applyFill="1" applyBorder="1" applyAlignment="1">
      <alignment horizontal="center" vertical="center"/>
    </xf>
    <xf numFmtId="0" fontId="20" fillId="0" borderId="1" xfId="49" applyFont="1" applyBorder="1" applyAlignment="1">
      <alignment horizontal="justify" wrapText="1"/>
    </xf>
    <xf numFmtId="0" fontId="16" fillId="0" borderId="1" xfId="49" applyFont="1" applyBorder="1" applyAlignment="1">
      <alignment horizontal="center" vertical="center" wrapText="1"/>
    </xf>
    <xf numFmtId="3" fontId="17" fillId="0" borderId="1" xfId="49" applyNumberFormat="1" applyFont="1" applyBorder="1" applyAlignment="1">
      <alignment horizontal="right"/>
    </xf>
    <xf numFmtId="3" fontId="19" fillId="0" borderId="5" xfId="49" applyNumberFormat="1" applyFont="1" applyBorder="1" applyAlignment="1">
      <alignment horizontal="right" vertical="justify"/>
    </xf>
    <xf numFmtId="3" fontId="13" fillId="0" borderId="4" xfId="49" applyNumberFormat="1" applyBorder="1" applyAlignment="1">
      <alignment horizontal="right"/>
    </xf>
    <xf numFmtId="164" fontId="33" fillId="0" borderId="4" xfId="49" applyNumberFormat="1" applyFont="1" applyBorder="1" applyAlignment="1">
      <alignment horizontal="center"/>
    </xf>
    <xf numFmtId="164" fontId="33" fillId="0" borderId="1" xfId="49" applyNumberFormat="1" applyFont="1" applyBorder="1" applyAlignment="1">
      <alignment horizontal="center"/>
    </xf>
    <xf numFmtId="0" fontId="16" fillId="0" borderId="1" xfId="49" applyFont="1" applyBorder="1" applyAlignment="1">
      <alignment wrapText="1"/>
    </xf>
    <xf numFmtId="0" fontId="20" fillId="0" borderId="1" xfId="49" applyFont="1" applyBorder="1" applyAlignment="1">
      <alignment horizontal="left" vertical="center" wrapText="1"/>
    </xf>
    <xf numFmtId="3" fontId="17" fillId="0" borderId="1" xfId="49" applyNumberFormat="1" applyFont="1" applyBorder="1" applyAlignment="1">
      <alignment horizontal="right" vertical="center"/>
    </xf>
    <xf numFmtId="3" fontId="19" fillId="0" borderId="5" xfId="49" applyNumberFormat="1" applyFont="1" applyBorder="1" applyAlignment="1">
      <alignment horizontal="right" vertical="center"/>
    </xf>
    <xf numFmtId="3" fontId="13" fillId="0" borderId="4" xfId="49" applyNumberFormat="1" applyBorder="1" applyAlignment="1">
      <alignment horizontal="right" vertical="center"/>
    </xf>
    <xf numFmtId="164" fontId="33" fillId="0" borderId="4" xfId="49" applyNumberFormat="1" applyFont="1" applyBorder="1" applyAlignment="1">
      <alignment horizontal="center" vertical="center"/>
    </xf>
    <xf numFmtId="164" fontId="33" fillId="0" borderId="1" xfId="49" applyNumberFormat="1" applyFont="1" applyBorder="1" applyAlignment="1">
      <alignment horizontal="center" vertical="center"/>
    </xf>
    <xf numFmtId="0" fontId="20" fillId="0" borderId="1" xfId="49" applyFont="1" applyFill="1" applyBorder="1" applyAlignment="1">
      <alignment horizontal="justify" wrapText="1"/>
    </xf>
    <xf numFmtId="0" fontId="16" fillId="0" borderId="1" xfId="49" applyFont="1" applyFill="1" applyBorder="1" applyAlignment="1">
      <alignment horizontal="center" vertical="center" wrapText="1"/>
    </xf>
    <xf numFmtId="3" fontId="19" fillId="0" borderId="1" xfId="49" applyNumberFormat="1" applyFont="1" applyBorder="1" applyAlignment="1">
      <alignment horizontal="right" vertical="justify"/>
    </xf>
    <xf numFmtId="3" fontId="13" fillId="0" borderId="5" xfId="49" applyNumberFormat="1" applyBorder="1" applyAlignment="1">
      <alignment horizontal="right"/>
    </xf>
    <xf numFmtId="0" fontId="18" fillId="0" borderId="1" xfId="49" applyFont="1" applyFill="1" applyBorder="1" applyAlignment="1">
      <alignment horizontal="center" vertical="center" wrapText="1"/>
    </xf>
    <xf numFmtId="0" fontId="17" fillId="0" borderId="1" xfId="49" applyFont="1" applyFill="1" applyBorder="1" applyAlignment="1">
      <alignment vertical="center" wrapText="1"/>
    </xf>
    <xf numFmtId="3" fontId="17" fillId="0" borderId="5" xfId="49" applyNumberFormat="1" applyFont="1" applyFill="1" applyBorder="1" applyAlignment="1">
      <alignment horizontal="right" vertical="center"/>
    </xf>
    <xf numFmtId="164" fontId="33" fillId="0" borderId="4" xfId="49" applyNumberFormat="1" applyFont="1" applyFill="1" applyBorder="1" applyAlignment="1">
      <alignment horizontal="center" vertical="center"/>
    </xf>
    <xf numFmtId="164" fontId="33" fillId="0" borderId="1" xfId="49" applyNumberFormat="1" applyFont="1" applyFill="1" applyBorder="1" applyAlignment="1">
      <alignment horizontal="center" vertical="center"/>
    </xf>
    <xf numFmtId="0" fontId="17" fillId="2" borderId="1" xfId="49" applyFont="1" applyFill="1" applyBorder="1" applyAlignment="1">
      <alignment wrapText="1"/>
    </xf>
    <xf numFmtId="3" fontId="17" fillId="2" borderId="1" xfId="49" applyNumberFormat="1" applyFont="1" applyFill="1" applyBorder="1" applyAlignment="1">
      <alignment horizontal="right"/>
    </xf>
    <xf numFmtId="164" fontId="33" fillId="2" borderId="4" xfId="49" applyNumberFormat="1" applyFont="1" applyFill="1" applyBorder="1" applyAlignment="1">
      <alignment horizontal="center"/>
    </xf>
    <xf numFmtId="164" fontId="33" fillId="2" borderId="1" xfId="49" applyNumberFormat="1" applyFont="1" applyFill="1" applyBorder="1" applyAlignment="1">
      <alignment horizontal="center"/>
    </xf>
    <xf numFmtId="0" fontId="17" fillId="0" borderId="1" xfId="49" applyFont="1" applyBorder="1" applyAlignment="1">
      <alignment wrapText="1"/>
    </xf>
    <xf numFmtId="0" fontId="17" fillId="0" borderId="1" xfId="49" applyFont="1" applyBorder="1" applyAlignment="1">
      <alignment horizontal="center" vertical="center"/>
    </xf>
    <xf numFmtId="3" fontId="17" fillId="0" borderId="6" xfId="49" applyNumberFormat="1" applyFont="1" applyBorder="1" applyAlignment="1">
      <alignment horizontal="right"/>
    </xf>
    <xf numFmtId="0" fontId="16" fillId="0" borderId="1" xfId="49" applyFont="1" applyBorder="1" applyAlignment="1">
      <alignment horizontal="left" wrapText="1"/>
    </xf>
    <xf numFmtId="3" fontId="19" fillId="0" borderId="6" xfId="49" applyNumberFormat="1" applyFont="1" applyBorder="1" applyAlignment="1">
      <alignment horizontal="right" vertical="justify"/>
    </xf>
    <xf numFmtId="3" fontId="13" fillId="0" borderId="1" xfId="49" applyNumberFormat="1" applyBorder="1" applyAlignment="1">
      <alignment horizontal="right"/>
    </xf>
    <xf numFmtId="0" fontId="17" fillId="7" borderId="1" xfId="49" applyFont="1" applyFill="1" applyBorder="1" applyAlignment="1">
      <alignment wrapText="1"/>
    </xf>
    <xf numFmtId="3" fontId="17" fillId="7" borderId="1" xfId="49" applyNumberFormat="1" applyFont="1" applyFill="1" applyBorder="1" applyAlignment="1">
      <alignment horizontal="right"/>
    </xf>
    <xf numFmtId="3" fontId="19" fillId="7" borderId="5" xfId="49" applyNumberFormat="1" applyFont="1" applyFill="1" applyBorder="1" applyAlignment="1">
      <alignment horizontal="right" vertical="justify"/>
    </xf>
    <xf numFmtId="164" fontId="33" fillId="7" borderId="4" xfId="49" applyNumberFormat="1" applyFont="1" applyFill="1" applyBorder="1" applyAlignment="1">
      <alignment horizontal="center"/>
    </xf>
    <xf numFmtId="164" fontId="33" fillId="7" borderId="1" xfId="49" applyNumberFormat="1" applyFont="1" applyFill="1" applyBorder="1" applyAlignment="1">
      <alignment horizontal="center"/>
    </xf>
    <xf numFmtId="0" fontId="33" fillId="0" borderId="0" xfId="49" applyFont="1"/>
    <xf numFmtId="0" fontId="26" fillId="0" borderId="1" xfId="49" applyFont="1" applyFill="1" applyBorder="1" applyAlignment="1">
      <alignment horizontal="center" vertical="center"/>
    </xf>
    <xf numFmtId="0" fontId="26" fillId="0" borderId="1" xfId="49" applyFont="1" applyBorder="1" applyAlignment="1">
      <alignment vertical="center" wrapText="1"/>
    </xf>
    <xf numFmtId="0" fontId="16" fillId="0" borderId="1" xfId="49" applyFont="1" applyBorder="1" applyAlignment="1">
      <alignment horizontal="center" vertical="center"/>
    </xf>
    <xf numFmtId="0" fontId="22" fillId="0" borderId="1" xfId="49" applyFont="1" applyBorder="1" applyAlignment="1">
      <alignment horizontal="justify" wrapText="1"/>
    </xf>
    <xf numFmtId="3" fontId="16" fillId="0" borderId="1" xfId="49" applyNumberFormat="1" applyFont="1" applyBorder="1" applyAlignment="1">
      <alignment horizontal="right"/>
    </xf>
    <xf numFmtId="3" fontId="16" fillId="0" borderId="6" xfId="49" applyNumberFormat="1" applyFont="1" applyBorder="1" applyAlignment="1">
      <alignment horizontal="right"/>
    </xf>
    <xf numFmtId="0" fontId="21" fillId="2" borderId="1" xfId="49" applyFont="1" applyFill="1" applyBorder="1" applyAlignment="1">
      <alignment horizontal="justify" wrapText="1"/>
    </xf>
    <xf numFmtId="3" fontId="19" fillId="2" borderId="1" xfId="49" applyNumberFormat="1" applyFont="1" applyFill="1" applyBorder="1" applyAlignment="1">
      <alignment horizontal="right"/>
    </xf>
    <xf numFmtId="3" fontId="19" fillId="2" borderId="6" xfId="49" applyNumberFormat="1" applyFont="1" applyFill="1" applyBorder="1" applyAlignment="1">
      <alignment horizontal="right"/>
    </xf>
    <xf numFmtId="0" fontId="16" fillId="0" borderId="1" xfId="49" applyFont="1" applyFill="1" applyBorder="1" applyAlignment="1">
      <alignment vertical="center" wrapText="1"/>
    </xf>
    <xf numFmtId="0" fontId="22" fillId="0" borderId="1" xfId="49" applyFont="1" applyFill="1" applyBorder="1" applyAlignment="1">
      <alignment horizontal="justify" wrapText="1"/>
    </xf>
    <xf numFmtId="0" fontId="16" fillId="0" borderId="1" xfId="49" applyFont="1" applyBorder="1" applyAlignment="1">
      <alignment vertical="center" wrapText="1"/>
    </xf>
    <xf numFmtId="0" fontId="19" fillId="2" borderId="1" xfId="49" applyFont="1" applyFill="1" applyBorder="1"/>
    <xf numFmtId="3" fontId="16" fillId="2" borderId="1" xfId="49" applyNumberFormat="1" applyFont="1" applyFill="1" applyBorder="1" applyAlignment="1">
      <alignment horizontal="right"/>
    </xf>
    <xf numFmtId="0" fontId="17" fillId="2" borderId="1" xfId="49" applyFont="1" applyFill="1" applyBorder="1" applyAlignment="1">
      <alignment horizontal="left" vertical="center" wrapText="1"/>
    </xf>
    <xf numFmtId="0" fontId="17" fillId="2" borderId="1" xfId="49" applyFont="1" applyFill="1" applyBorder="1" applyAlignment="1">
      <alignment horizontal="center" vertical="center" wrapText="1"/>
    </xf>
    <xf numFmtId="3" fontId="17" fillId="2" borderId="6" xfId="49" applyNumberFormat="1" applyFont="1" applyFill="1" applyBorder="1" applyAlignment="1">
      <alignment horizontal="right"/>
    </xf>
    <xf numFmtId="0" fontId="14" fillId="0" borderId="0" xfId="49" applyFont="1" applyBorder="1" applyAlignment="1">
      <alignment wrapText="1"/>
    </xf>
    <xf numFmtId="0" fontId="13" fillId="0" borderId="0" xfId="49" applyBorder="1"/>
    <xf numFmtId="0" fontId="1" fillId="0" borderId="0" xfId="50" applyNumberFormat="1" applyFont="1" applyBorder="1" applyAlignment="1">
      <alignment horizontal="center"/>
    </xf>
    <xf numFmtId="0" fontId="1" fillId="0" borderId="0" xfId="50" applyNumberFormat="1" applyFont="1" applyBorder="1" applyAlignment="1"/>
    <xf numFmtId="0" fontId="14" fillId="0" borderId="0" xfId="49" applyFont="1" applyBorder="1" applyAlignment="1"/>
    <xf numFmtId="0" fontId="14" fillId="0" borderId="0" xfId="49" applyFont="1" applyBorder="1" applyAlignment="1">
      <alignment horizontal="center" wrapText="1"/>
    </xf>
    <xf numFmtId="4" fontId="26" fillId="0" borderId="0" xfId="49" applyNumberFormat="1" applyFont="1" applyAlignment="1">
      <alignment vertical="center"/>
    </xf>
    <xf numFmtId="49" fontId="92" fillId="0" borderId="1" xfId="49" applyNumberFormat="1" applyFont="1" applyFill="1" applyBorder="1" applyAlignment="1">
      <alignment horizontal="center" vertical="center" wrapText="1"/>
    </xf>
    <xf numFmtId="0" fontId="92" fillId="0" borderId="1" xfId="50" applyFont="1" applyFill="1" applyBorder="1" applyAlignment="1">
      <alignment vertical="center" wrapText="1"/>
    </xf>
    <xf numFmtId="0" fontId="92" fillId="0" borderId="1" xfId="50" applyFont="1" applyFill="1" applyBorder="1" applyAlignment="1">
      <alignment horizontal="center" vertical="center" wrapText="1"/>
    </xf>
    <xf numFmtId="3" fontId="92" fillId="0" borderId="1" xfId="49" applyNumberFormat="1" applyFont="1" applyFill="1" applyBorder="1" applyAlignment="1">
      <alignment horizontal="right" vertical="center"/>
    </xf>
    <xf numFmtId="3" fontId="93" fillId="0" borderId="1" xfId="49" applyNumberFormat="1" applyFont="1" applyFill="1" applyBorder="1" applyAlignment="1">
      <alignment horizontal="right" vertical="center"/>
    </xf>
    <xf numFmtId="4" fontId="92" fillId="0" borderId="5" xfId="49" applyNumberFormat="1" applyFont="1" applyFill="1" applyBorder="1" applyAlignment="1">
      <alignment horizontal="right" vertical="center"/>
    </xf>
    <xf numFmtId="4" fontId="92" fillId="0" borderId="4" xfId="49" applyNumberFormat="1" applyFont="1" applyFill="1" applyBorder="1" applyAlignment="1">
      <alignment horizontal="right" vertical="center"/>
    </xf>
    <xf numFmtId="4" fontId="94" fillId="0" borderId="5" xfId="49" applyNumberFormat="1" applyFont="1" applyFill="1" applyBorder="1" applyAlignment="1">
      <alignment horizontal="right" vertical="center"/>
    </xf>
    <xf numFmtId="4" fontId="13" fillId="0" borderId="0" xfId="49" applyNumberFormat="1"/>
    <xf numFmtId="0" fontId="92" fillId="0" borderId="1" xfId="50" applyFont="1" applyFill="1" applyBorder="1" applyAlignment="1">
      <alignment horizontal="center" vertical="center"/>
    </xf>
    <xf numFmtId="3" fontId="94" fillId="0" borderId="1" xfId="49" applyNumberFormat="1" applyFont="1" applyFill="1" applyBorder="1" applyAlignment="1">
      <alignment horizontal="right" vertical="center"/>
    </xf>
    <xf numFmtId="0" fontId="92" fillId="0" borderId="1" xfId="50" applyFont="1" applyFill="1" applyBorder="1" applyAlignment="1">
      <alignment vertical="top" wrapText="1"/>
    </xf>
    <xf numFmtId="49" fontId="92" fillId="0" borderId="1" xfId="49" applyNumberFormat="1" applyFont="1" applyBorder="1" applyAlignment="1">
      <alignment horizontal="center" vertical="center"/>
    </xf>
    <xf numFmtId="3" fontId="92" fillId="0" borderId="3" xfId="50" applyNumberFormat="1" applyFont="1" applyFill="1" applyBorder="1" applyAlignment="1">
      <alignment vertical="center"/>
    </xf>
    <xf numFmtId="3" fontId="93" fillId="0" borderId="1" xfId="49" applyNumberFormat="1" applyFont="1" applyFill="1" applyBorder="1" applyAlignment="1">
      <alignment horizontal="right" vertical="justify"/>
    </xf>
    <xf numFmtId="3" fontId="92" fillId="0" borderId="1" xfId="50" applyNumberFormat="1" applyFont="1" applyFill="1" applyBorder="1" applyAlignment="1">
      <alignment vertical="center"/>
    </xf>
    <xf numFmtId="3" fontId="92" fillId="0" borderId="4" xfId="49" applyNumberFormat="1" applyFont="1" applyFill="1" applyBorder="1" applyAlignment="1">
      <alignment horizontal="right" vertical="center"/>
    </xf>
    <xf numFmtId="3" fontId="94" fillId="0" borderId="2" xfId="50" applyNumberFormat="1" applyFont="1" applyFill="1" applyBorder="1" applyAlignment="1">
      <alignment vertical="center"/>
    </xf>
    <xf numFmtId="49" fontId="92" fillId="0" borderId="1" xfId="49" applyNumberFormat="1" applyFont="1" applyFill="1" applyBorder="1" applyAlignment="1">
      <alignment horizontal="center" vertical="center"/>
    </xf>
    <xf numFmtId="3" fontId="95" fillId="0" borderId="1" xfId="49" applyNumberFormat="1" applyFont="1" applyFill="1" applyBorder="1" applyAlignment="1">
      <alignment horizontal="right" vertical="center"/>
    </xf>
    <xf numFmtId="4" fontId="96" fillId="0" borderId="5" xfId="49" applyNumberFormat="1" applyFont="1" applyFill="1" applyBorder="1" applyAlignment="1">
      <alignment horizontal="right" vertical="center"/>
    </xf>
    <xf numFmtId="4" fontId="95" fillId="7" borderId="1" xfId="49" applyNumberFormat="1" applyFont="1" applyFill="1" applyBorder="1" applyAlignment="1">
      <alignment horizontal="right" vertical="center"/>
    </xf>
    <xf numFmtId="49" fontId="96" fillId="0" borderId="1" xfId="49" applyNumberFormat="1" applyFont="1" applyFill="1" applyBorder="1" applyAlignment="1">
      <alignment horizontal="center" vertical="center" wrapText="1"/>
    </xf>
    <xf numFmtId="0" fontId="92" fillId="0" borderId="1" xfId="50" applyFont="1" applyFill="1" applyBorder="1" applyAlignment="1">
      <alignment vertical="center"/>
    </xf>
    <xf numFmtId="0" fontId="97" fillId="0" borderId="1" xfId="50" applyFont="1" applyFill="1" applyBorder="1" applyAlignment="1">
      <alignment horizontal="center" vertical="center" wrapText="1"/>
    </xf>
    <xf numFmtId="4" fontId="92" fillId="0" borderId="1" xfId="49" applyNumberFormat="1" applyFont="1" applyFill="1" applyBorder="1" applyAlignment="1">
      <alignment horizontal="right" vertical="center"/>
    </xf>
    <xf numFmtId="0" fontId="97" fillId="0" borderId="1" xfId="50" applyFont="1" applyFill="1" applyBorder="1" applyAlignment="1">
      <alignment vertical="center"/>
    </xf>
    <xf numFmtId="0" fontId="97" fillId="0" borderId="1" xfId="50" applyFont="1" applyFill="1" applyBorder="1" applyAlignment="1">
      <alignment horizontal="center" vertical="center"/>
    </xf>
    <xf numFmtId="0" fontId="97" fillId="0" borderId="1" xfId="50" applyFont="1" applyFill="1" applyBorder="1" applyAlignment="1">
      <alignment vertical="center" wrapText="1"/>
    </xf>
    <xf numFmtId="0" fontId="95" fillId="7" borderId="1" xfId="49" applyFont="1" applyFill="1" applyBorder="1" applyAlignment="1">
      <alignment horizontal="center" vertical="center"/>
    </xf>
    <xf numFmtId="0" fontId="98" fillId="7" borderId="36" xfId="49" applyFont="1" applyFill="1" applyBorder="1" applyAlignment="1">
      <alignment vertical="center" wrapText="1"/>
    </xf>
    <xf numFmtId="0" fontId="98" fillId="7" borderId="3" xfId="49" applyFont="1" applyFill="1" applyBorder="1" applyAlignment="1">
      <alignment horizontal="center" vertical="center" wrapText="1"/>
    </xf>
    <xf numFmtId="3" fontId="99" fillId="7" borderId="1" xfId="49" applyNumberFormat="1" applyFont="1" applyFill="1" applyBorder="1" applyAlignment="1">
      <alignment horizontal="right" vertical="center"/>
    </xf>
    <xf numFmtId="4" fontId="99" fillId="7" borderId="1" xfId="49" applyNumberFormat="1" applyFont="1" applyFill="1" applyBorder="1" applyAlignment="1">
      <alignment horizontal="right" vertical="center"/>
    </xf>
    <xf numFmtId="3" fontId="99" fillId="0" borderId="1" xfId="49" applyNumberFormat="1" applyFont="1" applyFill="1" applyBorder="1" applyAlignment="1">
      <alignment horizontal="right" vertical="center"/>
    </xf>
    <xf numFmtId="4" fontId="94" fillId="0" borderId="1" xfId="49" applyNumberFormat="1" applyFont="1" applyFill="1" applyBorder="1" applyAlignment="1">
      <alignment horizontal="right" vertical="center"/>
    </xf>
    <xf numFmtId="0" fontId="92" fillId="0" borderId="1" xfId="50" applyNumberFormat="1" applyFont="1" applyFill="1" applyBorder="1" applyAlignment="1">
      <alignment horizontal="center" vertical="center"/>
    </xf>
    <xf numFmtId="3" fontId="100" fillId="0" borderId="3" xfId="50" applyNumberFormat="1" applyFont="1" applyFill="1" applyBorder="1" applyAlignment="1">
      <alignment vertical="center"/>
    </xf>
    <xf numFmtId="3" fontId="101" fillId="0" borderId="1" xfId="49" applyNumberFormat="1" applyFont="1" applyFill="1" applyBorder="1" applyAlignment="1">
      <alignment horizontal="right" vertical="center"/>
    </xf>
    <xf numFmtId="4" fontId="102" fillId="0" borderId="5" xfId="49" applyNumberFormat="1" applyFont="1" applyFill="1" applyBorder="1" applyAlignment="1">
      <alignment horizontal="right" vertical="center"/>
    </xf>
    <xf numFmtId="3" fontId="100" fillId="0" borderId="1" xfId="50" applyNumberFormat="1" applyFont="1" applyFill="1" applyBorder="1" applyAlignment="1">
      <alignment vertical="center"/>
    </xf>
    <xf numFmtId="0" fontId="95" fillId="7" borderId="1" xfId="49" applyFont="1" applyFill="1" applyBorder="1" applyAlignment="1">
      <alignment horizontal="center" vertical="center" wrapText="1"/>
    </xf>
    <xf numFmtId="0" fontId="95" fillId="7" borderId="1" xfId="49" applyFont="1" applyFill="1" applyBorder="1" applyAlignment="1">
      <alignment vertical="center" wrapText="1"/>
    </xf>
    <xf numFmtId="3" fontId="95" fillId="7" borderId="1" xfId="49" applyNumberFormat="1" applyFont="1" applyFill="1" applyBorder="1" applyAlignment="1">
      <alignment horizontal="right" vertical="center"/>
    </xf>
    <xf numFmtId="3" fontId="103" fillId="0" borderId="1" xfId="49" applyNumberFormat="1" applyFont="1" applyFill="1" applyBorder="1" applyAlignment="1">
      <alignment horizontal="right" vertical="center"/>
    </xf>
    <xf numFmtId="3" fontId="100" fillId="0" borderId="2" xfId="50" applyNumberFormat="1" applyFont="1" applyFill="1" applyBorder="1" applyAlignment="1">
      <alignment vertical="center"/>
    </xf>
    <xf numFmtId="4" fontId="94" fillId="0" borderId="4" xfId="49" applyNumberFormat="1" applyFont="1" applyFill="1" applyBorder="1" applyAlignment="1">
      <alignment horizontal="right" vertical="center"/>
    </xf>
    <xf numFmtId="49" fontId="92" fillId="0" borderId="3" xfId="49" applyNumberFormat="1" applyFont="1" applyFill="1" applyBorder="1" applyAlignment="1">
      <alignment horizontal="center" vertical="center"/>
    </xf>
    <xf numFmtId="0" fontId="92" fillId="0" borderId="19" xfId="50" applyFont="1" applyFill="1" applyBorder="1" applyAlignment="1">
      <alignment vertical="center" wrapText="1"/>
    </xf>
    <xf numFmtId="0" fontId="92" fillId="0" borderId="3" xfId="50" applyFont="1" applyFill="1" applyBorder="1" applyAlignment="1">
      <alignment horizontal="center" vertical="center"/>
    </xf>
    <xf numFmtId="0" fontId="92" fillId="0" borderId="4" xfId="50" applyFont="1" applyFill="1" applyBorder="1" applyAlignment="1">
      <alignment vertical="center" wrapText="1"/>
    </xf>
    <xf numFmtId="0" fontId="92" fillId="0" borderId="4" xfId="50" applyFont="1" applyFill="1" applyBorder="1" applyAlignment="1">
      <alignment vertical="top" wrapText="1"/>
    </xf>
    <xf numFmtId="3" fontId="92" fillId="0" borderId="2" xfId="50" applyNumberFormat="1" applyFont="1" applyFill="1" applyBorder="1" applyAlignment="1">
      <alignment vertical="center"/>
    </xf>
    <xf numFmtId="0" fontId="96" fillId="0" borderId="1" xfId="49" applyFont="1" applyBorder="1" applyAlignment="1">
      <alignment horizontal="center" vertical="center"/>
    </xf>
    <xf numFmtId="0" fontId="104" fillId="0" borderId="1" xfId="49" applyFont="1" applyBorder="1" applyAlignment="1">
      <alignment horizontal="justify" wrapText="1"/>
    </xf>
    <xf numFmtId="0" fontId="105" fillId="0" borderId="1" xfId="49" applyFont="1" applyBorder="1" applyAlignment="1">
      <alignment horizontal="center" vertical="center" wrapText="1"/>
    </xf>
    <xf numFmtId="3" fontId="98" fillId="0" borderId="1" xfId="49" applyNumberFormat="1" applyFont="1" applyBorder="1" applyAlignment="1">
      <alignment horizontal="right"/>
    </xf>
    <xf numFmtId="3" fontId="101" fillId="0" borderId="5" xfId="49" applyNumberFormat="1" applyFont="1" applyBorder="1" applyAlignment="1">
      <alignment horizontal="right" vertical="justify"/>
    </xf>
    <xf numFmtId="3" fontId="87" fillId="0" borderId="4" xfId="49" applyNumberFormat="1" applyFont="1" applyBorder="1" applyAlignment="1">
      <alignment horizontal="right"/>
    </xf>
    <xf numFmtId="0" fontId="96" fillId="0" borderId="1" xfId="49" applyFont="1" applyBorder="1" applyAlignment="1">
      <alignment horizontal="center" vertical="center" wrapText="1"/>
    </xf>
    <xf numFmtId="0" fontId="105" fillId="0" borderId="1" xfId="49" applyFont="1" applyBorder="1" applyAlignment="1">
      <alignment wrapText="1"/>
    </xf>
    <xf numFmtId="0" fontId="104" fillId="0" borderId="1" xfId="49" applyFont="1" applyBorder="1" applyAlignment="1">
      <alignment horizontal="left" vertical="center" wrapText="1"/>
    </xf>
    <xf numFmtId="3" fontId="98" fillId="0" borderId="1" xfId="49" applyNumberFormat="1" applyFont="1" applyBorder="1" applyAlignment="1">
      <alignment horizontal="right" vertical="center"/>
    </xf>
    <xf numFmtId="3" fontId="101" fillId="0" borderId="5" xfId="49" applyNumberFormat="1" applyFont="1" applyBorder="1" applyAlignment="1">
      <alignment horizontal="right" vertical="center"/>
    </xf>
    <xf numFmtId="3" fontId="87" fillId="0" borderId="4" xfId="49" applyNumberFormat="1" applyFont="1" applyBorder="1" applyAlignment="1">
      <alignment horizontal="right" vertical="center"/>
    </xf>
    <xf numFmtId="0" fontId="104" fillId="0" borderId="1" xfId="49" applyFont="1" applyFill="1" applyBorder="1" applyAlignment="1">
      <alignment horizontal="justify" wrapText="1"/>
    </xf>
    <xf numFmtId="0" fontId="105" fillId="0" borderId="1" xfId="49" applyFont="1" applyFill="1" applyBorder="1" applyAlignment="1">
      <alignment horizontal="center" vertical="center" wrapText="1"/>
    </xf>
    <xf numFmtId="3" fontId="101" fillId="0" borderId="1" xfId="49" applyNumberFormat="1" applyFont="1" applyBorder="1" applyAlignment="1">
      <alignment horizontal="right" vertical="justify"/>
    </xf>
    <xf numFmtId="3" fontId="87" fillId="0" borderId="5" xfId="49" applyNumberFormat="1" applyFont="1" applyBorder="1" applyAlignment="1">
      <alignment horizontal="right"/>
    </xf>
    <xf numFmtId="3" fontId="17" fillId="2" borderId="5" xfId="49" applyNumberFormat="1" applyFont="1" applyFill="1" applyBorder="1" applyAlignment="1">
      <alignment horizontal="right" vertical="center"/>
    </xf>
    <xf numFmtId="164" fontId="33" fillId="2" borderId="4" xfId="49" applyNumberFormat="1" applyFont="1" applyFill="1" applyBorder="1" applyAlignment="1">
      <alignment horizontal="center" vertical="center"/>
    </xf>
    <xf numFmtId="164" fontId="33" fillId="2" borderId="1" xfId="49" applyNumberFormat="1" applyFont="1" applyFill="1" applyBorder="1" applyAlignment="1">
      <alignment horizontal="center" vertical="center"/>
    </xf>
    <xf numFmtId="0" fontId="19" fillId="7" borderId="1" xfId="49" applyFont="1" applyFill="1" applyBorder="1" applyAlignment="1">
      <alignment wrapText="1"/>
    </xf>
    <xf numFmtId="0" fontId="26" fillId="0" borderId="1" xfId="49" applyFont="1" applyBorder="1" applyAlignment="1">
      <alignment horizontal="center" vertical="center"/>
    </xf>
    <xf numFmtId="3" fontId="18" fillId="0" borderId="1" xfId="49" applyNumberFormat="1" applyFont="1" applyFill="1" applyBorder="1" applyAlignment="1">
      <alignment horizontal="right"/>
    </xf>
    <xf numFmtId="3" fontId="19" fillId="0" borderId="5" xfId="49" applyNumberFormat="1" applyFont="1" applyFill="1" applyBorder="1" applyAlignment="1">
      <alignment horizontal="right" vertical="justify"/>
    </xf>
    <xf numFmtId="0" fontId="19" fillId="0" borderId="1" xfId="49" applyFont="1" applyBorder="1" applyAlignment="1">
      <alignment horizontal="center" vertical="center" wrapText="1"/>
    </xf>
    <xf numFmtId="0" fontId="19" fillId="0" borderId="1" xfId="49" applyFont="1" applyBorder="1" applyAlignment="1">
      <alignment wrapText="1"/>
    </xf>
    <xf numFmtId="3" fontId="17" fillId="0" borderId="6" xfId="49" applyNumberFormat="1" applyFont="1" applyBorder="1" applyAlignment="1">
      <alignment horizontal="right" vertical="center"/>
    </xf>
    <xf numFmtId="3" fontId="17" fillId="7" borderId="1" xfId="49" applyNumberFormat="1" applyFont="1" applyFill="1" applyBorder="1" applyAlignment="1">
      <alignment horizontal="right" vertical="center"/>
    </xf>
    <xf numFmtId="164" fontId="33" fillId="7" borderId="4" xfId="49" applyNumberFormat="1" applyFont="1" applyFill="1" applyBorder="1" applyAlignment="1">
      <alignment horizontal="center" vertical="center"/>
    </xf>
    <xf numFmtId="164" fontId="33" fillId="7" borderId="1" xfId="49" applyNumberFormat="1" applyFont="1" applyFill="1" applyBorder="1" applyAlignment="1">
      <alignment horizontal="center" vertical="center"/>
    </xf>
    <xf numFmtId="0" fontId="19" fillId="7" borderId="1" xfId="49" applyFont="1" applyFill="1" applyBorder="1" applyAlignment="1">
      <alignment vertical="center" wrapText="1"/>
    </xf>
    <xf numFmtId="0" fontId="89" fillId="0" borderId="0" xfId="49" applyFont="1" applyFill="1" applyBorder="1" applyProtection="1">
      <protection locked="0"/>
    </xf>
    <xf numFmtId="3" fontId="19" fillId="0" borderId="1" xfId="28" applyNumberFormat="1" applyFont="1" applyBorder="1" applyAlignment="1">
      <alignment horizontal="right" vertical="center"/>
    </xf>
    <xf numFmtId="3" fontId="33" fillId="0" borderId="1" xfId="28" applyNumberFormat="1" applyFont="1" applyBorder="1" applyAlignment="1">
      <alignment horizontal="right" vertical="center"/>
    </xf>
    <xf numFmtId="3" fontId="17" fillId="2" borderId="1" xfId="28" applyNumberFormat="1" applyFont="1" applyFill="1" applyBorder="1" applyAlignment="1">
      <alignment horizontal="right" vertical="center"/>
    </xf>
    <xf numFmtId="3" fontId="17" fillId="2" borderId="6" xfId="28" applyNumberFormat="1" applyFont="1" applyFill="1" applyBorder="1" applyAlignment="1">
      <alignment horizontal="right" vertical="center"/>
    </xf>
    <xf numFmtId="164" fontId="33" fillId="2" borderId="4" xfId="28" applyNumberFormat="1" applyFont="1" applyFill="1" applyBorder="1" applyAlignment="1">
      <alignment horizontal="center" vertical="center"/>
    </xf>
    <xf numFmtId="164" fontId="33" fillId="2" borderId="1" xfId="28" applyNumberFormat="1" applyFont="1" applyFill="1" applyBorder="1" applyAlignment="1">
      <alignment horizontal="center" vertical="center"/>
    </xf>
    <xf numFmtId="3" fontId="19" fillId="0" borderId="5" xfId="28" applyNumberFormat="1" applyFont="1" applyBorder="1" applyAlignment="1">
      <alignment horizontal="right" vertical="center"/>
    </xf>
    <xf numFmtId="3" fontId="19" fillId="0" borderId="4" xfId="28" applyNumberFormat="1" applyFont="1" applyBorder="1" applyAlignment="1">
      <alignment horizontal="right" vertical="center"/>
    </xf>
    <xf numFmtId="164" fontId="33" fillId="0" borderId="4" xfId="28" applyNumberFormat="1" applyFont="1" applyBorder="1" applyAlignment="1">
      <alignment horizontal="center" vertical="center"/>
    </xf>
    <xf numFmtId="164" fontId="33" fillId="0" borderId="1" xfId="28" applyNumberFormat="1" applyFont="1" applyBorder="1" applyAlignment="1">
      <alignment horizontal="center" vertical="center"/>
    </xf>
    <xf numFmtId="3" fontId="33" fillId="0" borderId="5" xfId="28" applyNumberFormat="1" applyFont="1" applyBorder="1" applyAlignment="1">
      <alignment horizontal="right" vertical="center"/>
    </xf>
    <xf numFmtId="3" fontId="33" fillId="0" borderId="4" xfId="28" applyNumberFormat="1" applyFont="1" applyBorder="1" applyAlignment="1">
      <alignment horizontal="right" vertical="center"/>
    </xf>
    <xf numFmtId="3" fontId="17" fillId="0" borderId="6" xfId="28" applyNumberFormat="1" applyFont="1" applyBorder="1" applyAlignment="1">
      <alignment horizontal="right" vertical="center"/>
    </xf>
    <xf numFmtId="4" fontId="17" fillId="2" borderId="1" xfId="49" applyNumberFormat="1" applyFont="1" applyFill="1" applyBorder="1" applyAlignment="1">
      <alignment horizontal="right" vertical="center"/>
    </xf>
    <xf numFmtId="4" fontId="19" fillId="7" borderId="5" xfId="49" applyNumberFormat="1" applyFont="1" applyFill="1" applyBorder="1" applyAlignment="1">
      <alignment horizontal="right" vertical="justify"/>
    </xf>
    <xf numFmtId="3" fontId="17" fillId="0" borderId="1" xfId="28" applyNumberFormat="1" applyFont="1" applyBorder="1" applyAlignment="1">
      <alignment horizontal="right" vertical="center"/>
    </xf>
    <xf numFmtId="3" fontId="19" fillId="7" borderId="5" xfId="49" applyNumberFormat="1" applyFont="1" applyFill="1" applyBorder="1" applyAlignment="1">
      <alignment horizontal="right" vertical="center"/>
    </xf>
    <xf numFmtId="49" fontId="20" fillId="0" borderId="0" xfId="49" applyNumberFormat="1" applyFont="1" applyAlignment="1">
      <alignment vertical="center"/>
    </xf>
    <xf numFmtId="49" fontId="26" fillId="0" borderId="0" xfId="49" applyNumberFormat="1" applyFont="1"/>
    <xf numFmtId="49" fontId="13" fillId="0" borderId="0" xfId="49" applyNumberFormat="1" applyFont="1"/>
    <xf numFmtId="49" fontId="24" fillId="0" borderId="0" xfId="49" applyNumberFormat="1" applyFont="1"/>
    <xf numFmtId="0" fontId="13" fillId="0" borderId="1" xfId="49" applyFont="1" applyFill="1" applyBorder="1"/>
    <xf numFmtId="49" fontId="1" fillId="0" borderId="0" xfId="50" applyNumberFormat="1" applyFont="1" applyBorder="1" applyAlignment="1" applyProtection="1">
      <protection locked="0"/>
    </xf>
    <xf numFmtId="49" fontId="4" fillId="0" borderId="0" xfId="50" applyNumberFormat="1" applyFont="1" applyBorder="1" applyAlignment="1" applyProtection="1">
      <protection locked="0"/>
    </xf>
    <xf numFmtId="49" fontId="22" fillId="0" borderId="0" xfId="50" applyNumberFormat="1" applyFont="1" applyBorder="1" applyAlignment="1" applyProtection="1">
      <protection locked="0"/>
    </xf>
    <xf numFmtId="3" fontId="2" fillId="0" borderId="1" xfId="0" applyNumberFormat="1" applyFont="1" applyBorder="1" applyAlignment="1">
      <alignment horizontal="right" vertical="center" indent="1"/>
    </xf>
    <xf numFmtId="0" fontId="0" fillId="0" borderId="0" xfId="0" applyAlignment="1"/>
    <xf numFmtId="0" fontId="13" fillId="0" borderId="0" xfId="53"/>
    <xf numFmtId="0" fontId="62" fillId="0" borderId="0" xfId="0" applyFont="1" applyAlignment="1"/>
    <xf numFmtId="0" fontId="106" fillId="0" borderId="1" xfId="0" applyNumberFormat="1" applyFont="1" applyBorder="1" applyAlignment="1" applyProtection="1">
      <alignment horizontal="left" wrapText="1"/>
    </xf>
    <xf numFmtId="4" fontId="1" fillId="0" borderId="1" xfId="44" applyNumberFormat="1" applyFont="1" applyFill="1" applyBorder="1" applyAlignment="1" applyProtection="1">
      <protection locked="0"/>
    </xf>
    <xf numFmtId="4" fontId="13" fillId="0" borderId="1" xfId="44" applyNumberFormat="1" applyFont="1" applyFill="1" applyBorder="1" applyAlignment="1" applyProtection="1">
      <protection locked="0"/>
    </xf>
    <xf numFmtId="1" fontId="37" fillId="0" borderId="1" xfId="44" applyNumberFormat="1" applyFont="1" applyFill="1" applyBorder="1" applyAlignment="1" applyProtection="1">
      <protection locked="0"/>
    </xf>
    <xf numFmtId="0" fontId="33" fillId="0" borderId="1" xfId="44" applyFont="1" applyFill="1" applyBorder="1" applyAlignment="1" applyProtection="1">
      <protection locked="0"/>
    </xf>
    <xf numFmtId="1" fontId="13" fillId="0" borderId="1" xfId="44" applyNumberFormat="1" applyFont="1" applyFill="1" applyBorder="1" applyAlignment="1" applyProtection="1">
      <protection locked="0"/>
    </xf>
    <xf numFmtId="4" fontId="33" fillId="0" borderId="1" xfId="44" applyNumberFormat="1" applyFont="1" applyFill="1" applyBorder="1" applyAlignment="1" applyProtection="1">
      <alignment horizontal="right"/>
      <protection locked="0"/>
    </xf>
    <xf numFmtId="4" fontId="13" fillId="0" borderId="1" xfId="44" applyNumberFormat="1" applyFont="1" applyFill="1" applyBorder="1" applyAlignment="1" applyProtection="1">
      <alignment horizontal="right"/>
      <protection locked="0"/>
    </xf>
    <xf numFmtId="4" fontId="1" fillId="0" borderId="1" xfId="44" applyNumberFormat="1" applyFont="1" applyFill="1" applyBorder="1" applyAlignment="1" applyProtection="1">
      <alignment horizontal="right"/>
      <protection locked="0"/>
    </xf>
    <xf numFmtId="0" fontId="29" fillId="0" borderId="1" xfId="44" applyFont="1" applyFill="1" applyBorder="1" applyAlignment="1" applyProtection="1">
      <alignment horizontal="center" vertical="center" wrapText="1"/>
      <protection locked="0"/>
    </xf>
    <xf numFmtId="49" fontId="33" fillId="0" borderId="0" xfId="26" applyNumberFormat="1" applyFont="1" applyAlignment="1" applyProtection="1">
      <alignment wrapText="1"/>
      <protection locked="0"/>
    </xf>
    <xf numFmtId="0" fontId="89" fillId="0" borderId="0" xfId="26" applyFont="1" applyAlignment="1" applyProtection="1">
      <protection locked="0"/>
    </xf>
    <xf numFmtId="49" fontId="13" fillId="0" borderId="0" xfId="51" applyNumberFormat="1" applyFont="1"/>
    <xf numFmtId="49" fontId="24" fillId="0" borderId="0" xfId="51" applyNumberFormat="1" applyFont="1"/>
    <xf numFmtId="0" fontId="13" fillId="0" borderId="1" xfId="12" applyFont="1" applyFill="1" applyBorder="1" applyAlignment="1" applyProtection="1">
      <alignment horizontal="left" indent="2"/>
      <protection locked="0"/>
    </xf>
    <xf numFmtId="0" fontId="113" fillId="0" borderId="1" xfId="12" applyFont="1" applyFill="1" applyBorder="1" applyAlignment="1" applyProtection="1">
      <alignment horizontal="left" indent="2"/>
      <protection locked="0"/>
    </xf>
    <xf numFmtId="3" fontId="113" fillId="0" borderId="1" xfId="12" applyNumberFormat="1" applyFont="1" applyFill="1" applyBorder="1" applyProtection="1">
      <protection locked="0"/>
    </xf>
    <xf numFmtId="3" fontId="114" fillId="0" borderId="1" xfId="12" applyNumberFormat="1" applyFont="1" applyFill="1" applyBorder="1" applyProtection="1">
      <protection locked="0"/>
    </xf>
    <xf numFmtId="49" fontId="115" fillId="0" borderId="1" xfId="12" applyNumberFormat="1" applyFont="1" applyFill="1" applyBorder="1" applyAlignment="1" applyProtection="1">
      <alignment horizontal="center"/>
      <protection locked="0"/>
    </xf>
    <xf numFmtId="49" fontId="115" fillId="0" borderId="1" xfId="12" applyNumberFormat="1" applyFont="1" applyFill="1" applyBorder="1" applyAlignment="1" applyProtection="1">
      <alignment horizontal="center" vertical="center"/>
      <protection locked="0"/>
    </xf>
    <xf numFmtId="3" fontId="2" fillId="0" borderId="1" xfId="0" applyNumberFormat="1" applyFont="1" applyFill="1" applyBorder="1" applyAlignment="1" applyProtection="1">
      <alignment horizontal="right" vertical="center" indent="1"/>
      <protection locked="0"/>
    </xf>
    <xf numFmtId="3" fontId="106" fillId="0" borderId="1" xfId="0" applyNumberFormat="1" applyFont="1" applyFill="1" applyBorder="1" applyAlignment="1" applyProtection="1">
      <alignment horizontal="right" vertical="center" wrapText="1" indent="1"/>
      <protection locked="0"/>
    </xf>
    <xf numFmtId="3" fontId="107" fillId="0" borderId="1" xfId="0" applyNumberFormat="1" applyFont="1" applyFill="1" applyBorder="1" applyAlignment="1" applyProtection="1">
      <alignment horizontal="right" vertical="center" indent="1"/>
      <protection locked="0"/>
    </xf>
    <xf numFmtId="3" fontId="2" fillId="0" borderId="1" xfId="0" applyNumberFormat="1" applyFont="1" applyFill="1" applyBorder="1" applyAlignment="1">
      <alignment horizontal="right" vertical="center" indent="1"/>
    </xf>
    <xf numFmtId="49" fontId="26" fillId="0" borderId="0" xfId="24" applyNumberFormat="1" applyFont="1" applyFill="1" applyAlignment="1">
      <alignment vertical="center"/>
    </xf>
    <xf numFmtId="3" fontId="26" fillId="0" borderId="1" xfId="49" applyNumberFormat="1" applyFont="1" applyFill="1" applyBorder="1" applyAlignment="1">
      <alignment horizontal="right" vertical="center"/>
    </xf>
    <xf numFmtId="4" fontId="26" fillId="0" borderId="5" xfId="49" applyNumberFormat="1" applyFont="1" applyFill="1" applyBorder="1" applyAlignment="1">
      <alignment horizontal="right" vertical="center"/>
    </xf>
    <xf numFmtId="4" fontId="26" fillId="0" borderId="4" xfId="49" applyNumberFormat="1" applyFont="1" applyFill="1" applyBorder="1" applyAlignment="1">
      <alignment horizontal="right" vertical="center"/>
    </xf>
    <xf numFmtId="3" fontId="26" fillId="0" borderId="3" xfId="50" applyNumberFormat="1" applyFont="1" applyFill="1" applyBorder="1" applyAlignment="1">
      <alignment vertical="center"/>
    </xf>
    <xf numFmtId="3" fontId="18" fillId="0" borderId="1" xfId="49" applyNumberFormat="1" applyFont="1" applyFill="1" applyBorder="1" applyAlignment="1">
      <alignment horizontal="right" vertical="center"/>
    </xf>
    <xf numFmtId="4" fontId="18" fillId="0" borderId="5" xfId="49" applyNumberFormat="1" applyFont="1" applyFill="1" applyBorder="1" applyAlignment="1">
      <alignment horizontal="right" vertical="center"/>
    </xf>
    <xf numFmtId="3" fontId="26" fillId="0" borderId="1" xfId="50" applyNumberFormat="1" applyFont="1" applyFill="1" applyBorder="1" applyAlignment="1">
      <alignment vertical="center"/>
    </xf>
    <xf numFmtId="4" fontId="26" fillId="0" borderId="1" xfId="49" applyNumberFormat="1" applyFont="1" applyFill="1" applyBorder="1" applyAlignment="1">
      <alignment horizontal="right" vertical="center"/>
    </xf>
    <xf numFmtId="3" fontId="26" fillId="0" borderId="1" xfId="49" applyNumberFormat="1" applyFont="1" applyFill="1" applyBorder="1" applyAlignment="1">
      <alignment horizontal="right" vertical="justify"/>
    </xf>
    <xf numFmtId="4" fontId="26" fillId="0" borderId="1" xfId="49" applyNumberFormat="1" applyFont="1" applyFill="1" applyBorder="1" applyAlignment="1">
      <alignment horizontal="right"/>
    </xf>
    <xf numFmtId="4" fontId="26" fillId="0" borderId="4" xfId="49" applyNumberFormat="1" applyFont="1" applyFill="1" applyBorder="1" applyAlignment="1">
      <alignment horizontal="right"/>
    </xf>
    <xf numFmtId="3" fontId="91" fillId="0" borderId="3" xfId="50" applyNumberFormat="1" applyFont="1" applyFill="1" applyBorder="1" applyAlignment="1">
      <alignment vertical="center"/>
    </xf>
    <xf numFmtId="3" fontId="18" fillId="0" borderId="5" xfId="49" applyNumberFormat="1" applyFont="1" applyFill="1" applyBorder="1" applyAlignment="1">
      <alignment horizontal="right" vertical="center"/>
    </xf>
    <xf numFmtId="3" fontId="13" fillId="0" borderId="4" xfId="49" applyNumberFormat="1" applyFont="1" applyFill="1" applyBorder="1" applyAlignment="1">
      <alignment horizontal="right"/>
    </xf>
    <xf numFmtId="3" fontId="26" fillId="0" borderId="4" xfId="49" applyNumberFormat="1" applyFont="1" applyFill="1" applyBorder="1" applyAlignment="1">
      <alignment horizontal="right"/>
    </xf>
    <xf numFmtId="3" fontId="19" fillId="0" borderId="1" xfId="28" applyNumberFormat="1" applyFont="1" applyFill="1" applyBorder="1" applyAlignment="1" applyProtection="1">
      <alignment horizontal="right" vertical="center"/>
      <protection locked="0"/>
    </xf>
    <xf numFmtId="3" fontId="19" fillId="0" borderId="1" xfId="28" applyNumberFormat="1" applyFont="1" applyFill="1" applyBorder="1" applyAlignment="1">
      <alignment horizontal="right" vertical="center"/>
    </xf>
    <xf numFmtId="3" fontId="17" fillId="0" borderId="1" xfId="28" applyNumberFormat="1" applyFont="1" applyFill="1" applyBorder="1" applyAlignment="1" applyProtection="1">
      <alignment horizontal="right" vertical="center"/>
      <protection locked="0"/>
    </xf>
    <xf numFmtId="3" fontId="17" fillId="0" borderId="1" xfId="28" applyNumberFormat="1" applyFont="1" applyFill="1" applyBorder="1" applyAlignment="1">
      <alignment horizontal="right" vertical="center"/>
    </xf>
    <xf numFmtId="3" fontId="29" fillId="2" borderId="1" xfId="28" applyNumberFormat="1" applyFont="1" applyFill="1" applyBorder="1" applyAlignment="1">
      <alignment horizontal="right" vertical="center"/>
    </xf>
    <xf numFmtId="3" fontId="17" fillId="0" borderId="5" xfId="28" applyNumberFormat="1" applyFont="1" applyBorder="1" applyAlignment="1" applyProtection="1">
      <alignment horizontal="right" vertical="center"/>
      <protection locked="0"/>
    </xf>
    <xf numFmtId="3" fontId="29" fillId="0" borderId="4" xfId="28" applyNumberFormat="1" applyFont="1" applyBorder="1" applyAlignment="1" applyProtection="1">
      <alignment horizontal="right" vertical="center"/>
      <protection locked="0"/>
    </xf>
    <xf numFmtId="3" fontId="19" fillId="0" borderId="5" xfId="28" applyNumberFormat="1" applyFont="1" applyBorder="1" applyAlignment="1" applyProtection="1">
      <alignment horizontal="right" vertical="center"/>
      <protection locked="0"/>
    </xf>
    <xf numFmtId="3" fontId="28" fillId="0" borderId="0" xfId="28" applyNumberFormat="1"/>
    <xf numFmtId="3" fontId="92" fillId="0" borderId="1" xfId="49" applyNumberFormat="1" applyFont="1" applyFill="1" applyBorder="1" applyAlignment="1">
      <alignment horizontal="right" vertical="justify"/>
    </xf>
    <xf numFmtId="3" fontId="94" fillId="0" borderId="1" xfId="49" applyNumberFormat="1" applyFont="1" applyFill="1" applyBorder="1" applyAlignment="1">
      <alignment horizontal="right" vertical="justify"/>
    </xf>
    <xf numFmtId="3" fontId="96" fillId="0" borderId="1" xfId="49" applyNumberFormat="1" applyFont="1" applyFill="1" applyBorder="1" applyAlignment="1">
      <alignment horizontal="right" vertical="center"/>
    </xf>
    <xf numFmtId="3" fontId="13" fillId="0" borderId="4" xfId="49" applyNumberFormat="1" applyFill="1" applyBorder="1" applyAlignment="1">
      <alignment horizontal="right"/>
    </xf>
    <xf numFmtId="4" fontId="18" fillId="0" borderId="5" xfId="49" applyNumberFormat="1" applyFont="1" applyFill="1" applyBorder="1" applyAlignment="1">
      <alignment horizontal="right" vertical="justify"/>
    </xf>
    <xf numFmtId="2" fontId="31" fillId="0" borderId="0" xfId="28" applyNumberFormat="1" applyFont="1" applyFill="1" applyBorder="1" applyProtection="1">
      <protection locked="0"/>
    </xf>
    <xf numFmtId="49" fontId="26" fillId="0" borderId="0" xfId="24" applyNumberFormat="1" applyFont="1" applyFill="1" applyAlignment="1"/>
    <xf numFmtId="2" fontId="20" fillId="0" borderId="0" xfId="28" applyNumberFormat="1" applyFont="1" applyFill="1" applyBorder="1" applyProtection="1">
      <protection locked="0"/>
    </xf>
    <xf numFmtId="49" fontId="26" fillId="0" borderId="0" xfId="28" applyNumberFormat="1" applyFont="1" applyFill="1" applyBorder="1" applyAlignment="1" applyProtection="1">
      <alignment vertical="center"/>
      <protection locked="0"/>
    </xf>
    <xf numFmtId="3" fontId="28" fillId="0" borderId="14" xfId="28" applyNumberFormat="1" applyFill="1" applyBorder="1" applyAlignment="1">
      <alignment horizontal="right" vertical="center"/>
    </xf>
    <xf numFmtId="49" fontId="31" fillId="0" borderId="0" xfId="44" applyNumberFormat="1" applyFont="1" applyAlignment="1" applyProtection="1">
      <alignment vertical="center"/>
      <protection locked="0"/>
    </xf>
    <xf numFmtId="49" fontId="38" fillId="0" borderId="0" xfId="46" applyNumberFormat="1" applyFont="1" applyAlignment="1" applyProtection="1">
      <alignment horizontal="left" vertical="center"/>
      <protection locked="0"/>
    </xf>
    <xf numFmtId="49" fontId="31" fillId="0" borderId="0" xfId="26" applyNumberFormat="1" applyFont="1" applyAlignment="1" applyProtection="1">
      <alignment wrapText="1"/>
      <protection locked="0"/>
    </xf>
    <xf numFmtId="49" fontId="38" fillId="0" borderId="0" xfId="46" applyNumberFormat="1" applyFont="1" applyBorder="1" applyAlignment="1" applyProtection="1">
      <alignment horizontal="left" vertical="center"/>
      <protection locked="0"/>
    </xf>
    <xf numFmtId="49" fontId="26" fillId="0" borderId="0" xfId="26" applyNumberFormat="1" applyFont="1" applyAlignment="1" applyProtection="1">
      <alignment vertical="center"/>
      <protection locked="0"/>
    </xf>
    <xf numFmtId="49" fontId="29" fillId="0" borderId="0" xfId="46" applyNumberFormat="1" applyFont="1" applyAlignment="1" applyProtection="1">
      <alignment vertical="center"/>
      <protection locked="0"/>
    </xf>
    <xf numFmtId="49" fontId="26" fillId="0" borderId="0" xfId="49" applyNumberFormat="1" applyFont="1" applyFill="1" applyBorder="1" applyAlignment="1">
      <alignment vertical="center"/>
    </xf>
    <xf numFmtId="4" fontId="33" fillId="0" borderId="1" xfId="44" applyNumberFormat="1" applyFont="1" applyFill="1" applyBorder="1" applyAlignment="1" applyProtection="1">
      <protection locked="0"/>
    </xf>
    <xf numFmtId="0" fontId="118" fillId="0" borderId="0" xfId="55"/>
    <xf numFmtId="0" fontId="117" fillId="10" borderId="1" xfId="55" applyFont="1" applyFill="1" applyBorder="1" applyAlignment="1">
      <alignment horizontal="center" vertical="center"/>
    </xf>
    <xf numFmtId="0" fontId="118" fillId="0" borderId="0" xfId="55" applyAlignment="1">
      <alignment horizontal="center" vertical="center"/>
    </xf>
    <xf numFmtId="0" fontId="117" fillId="10" borderId="1" xfId="55" applyFont="1" applyFill="1" applyBorder="1" applyAlignment="1">
      <alignment horizontal="center" vertical="center" wrapText="1"/>
    </xf>
    <xf numFmtId="0" fontId="118" fillId="0" borderId="38" xfId="55" applyBorder="1"/>
    <xf numFmtId="0" fontId="120" fillId="0" borderId="1" xfId="55" applyFont="1" applyBorder="1" applyAlignment="1">
      <alignment horizontal="center" vertical="center"/>
    </xf>
    <xf numFmtId="0" fontId="120" fillId="0" borderId="0" xfId="55" applyFont="1"/>
    <xf numFmtId="4" fontId="26" fillId="0" borderId="0" xfId="49" applyNumberFormat="1" applyFont="1"/>
    <xf numFmtId="0" fontId="14" fillId="0" borderId="0" xfId="24" applyFont="1" applyBorder="1" applyAlignment="1">
      <alignment horizontal="center"/>
    </xf>
    <xf numFmtId="0" fontId="18" fillId="0" borderId="1" xfId="24" applyFont="1" applyFill="1" applyBorder="1" applyAlignment="1">
      <alignment horizontal="center"/>
    </xf>
    <xf numFmtId="3" fontId="16" fillId="0" borderId="4" xfId="24" applyNumberFormat="1" applyFont="1" applyFill="1" applyBorder="1" applyAlignment="1">
      <alignment horizontal="right"/>
    </xf>
    <xf numFmtId="3" fontId="16" fillId="0" borderId="1" xfId="24" applyNumberFormat="1" applyFont="1" applyFill="1" applyBorder="1" applyAlignment="1">
      <alignment horizontal="right"/>
    </xf>
    <xf numFmtId="0" fontId="118" fillId="0" borderId="0" xfId="55" applyAlignment="1">
      <alignment horizontal="center"/>
    </xf>
    <xf numFmtId="0" fontId="0" fillId="0" borderId="0" xfId="0" applyBorder="1" applyAlignment="1"/>
    <xf numFmtId="0" fontId="8" fillId="0" borderId="0" xfId="0" applyFont="1" applyBorder="1" applyAlignment="1"/>
    <xf numFmtId="0" fontId="108" fillId="0" borderId="0" xfId="0" applyFont="1" applyBorder="1" applyAlignment="1">
      <alignment vertical="center" wrapText="1"/>
    </xf>
    <xf numFmtId="0" fontId="109" fillId="0" borderId="0" xfId="0" applyFont="1" applyBorder="1" applyAlignment="1">
      <alignment vertical="center"/>
    </xf>
    <xf numFmtId="0" fontId="110" fillId="0" borderId="0" xfId="0" applyFont="1" applyBorder="1" applyAlignment="1"/>
    <xf numFmtId="0" fontId="111" fillId="0" borderId="0" xfId="0" applyFont="1" applyBorder="1" applyAlignment="1">
      <alignment horizontal="center" vertical="center"/>
    </xf>
    <xf numFmtId="0" fontId="111" fillId="0" borderId="0" xfId="0" applyFont="1" applyBorder="1" applyAlignment="1">
      <alignment vertical="center"/>
    </xf>
    <xf numFmtId="4" fontId="112" fillId="0" borderId="0" xfId="0" applyNumberFormat="1" applyFont="1" applyBorder="1" applyAlignment="1">
      <alignment vertical="center"/>
    </xf>
    <xf numFmtId="49" fontId="111" fillId="0" borderId="0" xfId="0" applyNumberFormat="1" applyFont="1" applyBorder="1" applyAlignment="1">
      <alignment horizontal="center" vertical="center"/>
    </xf>
    <xf numFmtId="0" fontId="116" fillId="0" borderId="0" xfId="0" applyFont="1" applyBorder="1" applyAlignment="1">
      <alignment vertical="top" wrapText="1"/>
    </xf>
    <xf numFmtId="4" fontId="112" fillId="0" borderId="0" xfId="0" applyNumberFormat="1" applyFont="1" applyBorder="1" applyAlignment="1"/>
    <xf numFmtId="0" fontId="112" fillId="0" borderId="0" xfId="0" applyFont="1" applyBorder="1" applyAlignment="1">
      <alignment vertical="center"/>
    </xf>
    <xf numFmtId="0" fontId="112" fillId="0" borderId="0" xfId="0" applyFont="1" applyBorder="1" applyAlignment="1">
      <alignment horizontal="center" vertical="center"/>
    </xf>
    <xf numFmtId="0" fontId="111" fillId="0" borderId="0" xfId="0" applyFont="1" applyBorder="1" applyAlignment="1"/>
    <xf numFmtId="4" fontId="111" fillId="0" borderId="0" xfId="0" applyNumberFormat="1" applyFont="1" applyBorder="1" applyAlignment="1">
      <alignment horizontal="right"/>
    </xf>
    <xf numFmtId="4" fontId="112" fillId="0" borderId="0" xfId="0" applyNumberFormat="1" applyFont="1" applyBorder="1" applyAlignment="1">
      <alignment horizontal="right"/>
    </xf>
    <xf numFmtId="3" fontId="111" fillId="0" borderId="0" xfId="0" applyNumberFormat="1" applyFont="1" applyBorder="1" applyAlignment="1">
      <alignment vertical="center"/>
    </xf>
    <xf numFmtId="4" fontId="111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/>
    <xf numFmtId="0" fontId="0" fillId="0" borderId="0" xfId="0" applyFont="1" applyBorder="1" applyAlignment="1" applyProtection="1">
      <alignment vertical="top" wrapText="1"/>
      <protection locked="0"/>
    </xf>
    <xf numFmtId="0" fontId="0" fillId="0" borderId="0" xfId="0" applyBorder="1" applyAlignment="1">
      <alignment vertical="center"/>
    </xf>
    <xf numFmtId="0" fontId="13" fillId="0" borderId="0" xfId="28" applyFont="1" applyBorder="1" applyAlignment="1" applyProtection="1">
      <alignment horizontal="center"/>
      <protection locked="0"/>
    </xf>
    <xf numFmtId="0" fontId="13" fillId="0" borderId="0" xfId="49" applyBorder="1" applyAlignment="1">
      <alignment horizontal="center"/>
    </xf>
    <xf numFmtId="165" fontId="26" fillId="0" borderId="0" xfId="26" applyNumberFormat="1" applyFont="1" applyFill="1" applyBorder="1" applyAlignment="1" applyProtection="1">
      <alignment horizontal="center"/>
      <protection locked="0"/>
    </xf>
    <xf numFmtId="0" fontId="13" fillId="0" borderId="0" xfId="44" applyFont="1" applyAlignment="1" applyProtection="1">
      <alignment horizontal="center"/>
      <protection locked="0"/>
    </xf>
    <xf numFmtId="0" fontId="13" fillId="0" borderId="0" xfId="12" applyFont="1" applyAlignment="1" applyProtection="1">
      <alignment horizontal="center"/>
      <protection locked="0"/>
    </xf>
    <xf numFmtId="0" fontId="13" fillId="0" borderId="0" xfId="26" applyFont="1" applyBorder="1" applyAlignment="1">
      <alignment horizontal="center" vertical="justify"/>
    </xf>
    <xf numFmtId="49" fontId="122" fillId="0" borderId="1" xfId="12" applyNumberFormat="1" applyFont="1" applyFill="1" applyBorder="1" applyAlignment="1" applyProtection="1">
      <alignment horizontal="center"/>
      <protection locked="0"/>
    </xf>
    <xf numFmtId="49" fontId="42" fillId="0" borderId="0" xfId="0" applyNumberFormat="1" applyFont="1" applyBorder="1" applyAlignment="1" applyProtection="1">
      <alignment horizontal="center"/>
      <protection locked="0"/>
    </xf>
    <xf numFmtId="0" fontId="14" fillId="0" borderId="0" xfId="24" applyFont="1" applyBorder="1" applyAlignment="1">
      <alignment horizontal="center"/>
    </xf>
    <xf numFmtId="49" fontId="35" fillId="0" borderId="0" xfId="24" applyNumberFormat="1" applyFont="1" applyAlignment="1">
      <alignment horizontal="center" wrapText="1"/>
    </xf>
    <xf numFmtId="49" fontId="31" fillId="0" borderId="0" xfId="24" applyNumberFormat="1" applyFont="1" applyAlignment="1">
      <alignment horizontal="left" wrapText="1"/>
    </xf>
    <xf numFmtId="49" fontId="35" fillId="0" borderId="0" xfId="28" applyNumberFormat="1" applyFont="1" applyBorder="1" applyAlignment="1" applyProtection="1">
      <alignment horizontal="center" wrapText="1"/>
      <protection locked="0"/>
    </xf>
    <xf numFmtId="49" fontId="35" fillId="0" borderId="0" xfId="28" applyNumberFormat="1" applyFont="1" applyAlignment="1" applyProtection="1">
      <alignment horizontal="center" wrapText="1"/>
      <protection locked="0"/>
    </xf>
    <xf numFmtId="0" fontId="14" fillId="0" borderId="0" xfId="28" applyFont="1" applyBorder="1" applyAlignment="1" applyProtection="1">
      <alignment horizontal="center"/>
      <protection locked="0"/>
    </xf>
    <xf numFmtId="49" fontId="31" fillId="0" borderId="0" xfId="28" applyNumberFormat="1" applyFont="1" applyBorder="1" applyAlignment="1" applyProtection="1">
      <alignment horizontal="left"/>
      <protection locked="0"/>
    </xf>
    <xf numFmtId="49" fontId="35" fillId="0" borderId="0" xfId="28" applyNumberFormat="1" applyFont="1" applyBorder="1" applyAlignment="1">
      <alignment horizontal="center" wrapText="1"/>
    </xf>
    <xf numFmtId="49" fontId="35" fillId="0" borderId="0" xfId="28" applyNumberFormat="1" applyFont="1" applyAlignment="1">
      <alignment horizontal="center" wrapText="1"/>
    </xf>
    <xf numFmtId="0" fontId="14" fillId="0" borderId="0" xfId="28" applyFont="1" applyBorder="1" applyAlignment="1">
      <alignment horizontal="center"/>
    </xf>
    <xf numFmtId="0" fontId="35" fillId="0" borderId="0" xfId="49" applyFont="1" applyBorder="1" applyAlignment="1">
      <alignment horizontal="center" wrapText="1"/>
    </xf>
    <xf numFmtId="0" fontId="35" fillId="0" borderId="0" xfId="49" applyFont="1" applyAlignment="1">
      <alignment horizontal="center" wrapText="1"/>
    </xf>
    <xf numFmtId="0" fontId="14" fillId="0" borderId="0" xfId="49" applyFont="1" applyBorder="1" applyAlignment="1">
      <alignment horizontal="center"/>
    </xf>
    <xf numFmtId="2" fontId="31" fillId="0" borderId="0" xfId="28" applyNumberFormat="1" applyFont="1" applyFill="1" applyBorder="1" applyAlignment="1" applyProtection="1">
      <alignment horizontal="left"/>
      <protection locked="0"/>
    </xf>
    <xf numFmtId="2" fontId="35" fillId="0" borderId="0" xfId="28" applyNumberFormat="1" applyFont="1" applyBorder="1" applyAlignment="1" applyProtection="1">
      <alignment horizontal="center" wrapText="1"/>
      <protection locked="0"/>
    </xf>
    <xf numFmtId="2" fontId="35" fillId="0" borderId="0" xfId="28" applyNumberFormat="1" applyFont="1" applyAlignment="1" applyProtection="1">
      <alignment horizontal="center" wrapText="1"/>
      <protection locked="0"/>
    </xf>
    <xf numFmtId="2" fontId="52" fillId="0" borderId="0" xfId="28" applyNumberFormat="1" applyFont="1" applyFill="1" applyBorder="1" applyAlignment="1" applyProtection="1">
      <alignment horizontal="left" vertical="center" wrapText="1"/>
      <protection locked="0"/>
    </xf>
    <xf numFmtId="49" fontId="35" fillId="0" borderId="0" xfId="28" applyNumberFormat="1" applyFont="1" applyAlignment="1">
      <alignment horizontal="center"/>
    </xf>
    <xf numFmtId="0" fontId="1" fillId="0" borderId="0" xfId="22" applyNumberFormat="1" applyFont="1" applyBorder="1" applyAlignment="1">
      <alignment horizontal="center"/>
    </xf>
    <xf numFmtId="0" fontId="13" fillId="0" borderId="0" xfId="28" applyFont="1" applyAlignment="1">
      <alignment horizontal="center"/>
    </xf>
    <xf numFmtId="0" fontId="1" fillId="0" borderId="0" xfId="22" applyNumberFormat="1" applyFont="1" applyBorder="1" applyAlignment="1">
      <alignment horizontal="center" vertical="center"/>
    </xf>
    <xf numFmtId="0" fontId="31" fillId="0" borderId="0" xfId="49" applyFont="1" applyFill="1" applyBorder="1" applyAlignment="1">
      <alignment horizontal="left"/>
    </xf>
    <xf numFmtId="49" fontId="48" fillId="0" borderId="0" xfId="28" applyNumberFormat="1" applyFont="1" applyAlignment="1">
      <alignment horizontal="left"/>
    </xf>
    <xf numFmtId="0" fontId="29" fillId="0" borderId="1" xfId="28" applyFont="1" applyFill="1" applyBorder="1" applyAlignment="1">
      <alignment horizontal="center" vertical="center" wrapText="1"/>
    </xf>
    <xf numFmtId="0" fontId="13" fillId="0" borderId="1" xfId="28" applyFont="1" applyFill="1" applyBorder="1" applyAlignment="1">
      <alignment horizontal="center" vertical="center" wrapText="1"/>
    </xf>
    <xf numFmtId="0" fontId="29" fillId="0" borderId="4" xfId="28" applyFont="1" applyFill="1" applyBorder="1" applyAlignment="1">
      <alignment horizontal="center" vertical="center"/>
    </xf>
    <xf numFmtId="0" fontId="29" fillId="0" borderId="5" xfId="28" applyFont="1" applyFill="1" applyBorder="1" applyAlignment="1">
      <alignment horizontal="center" vertical="center"/>
    </xf>
    <xf numFmtId="0" fontId="13" fillId="0" borderId="5" xfId="28" applyFont="1" applyFill="1" applyBorder="1" applyAlignment="1">
      <alignment vertical="center"/>
    </xf>
    <xf numFmtId="0" fontId="13" fillId="0" borderId="6" xfId="28" applyFont="1" applyFill="1" applyBorder="1" applyAlignment="1">
      <alignment vertical="center"/>
    </xf>
    <xf numFmtId="49" fontId="38" fillId="0" borderId="1" xfId="24" applyNumberFormat="1" applyFont="1" applyBorder="1" applyAlignment="1">
      <alignment horizontal="center"/>
    </xf>
    <xf numFmtId="49" fontId="29" fillId="0" borderId="0" xfId="28" applyNumberFormat="1" applyFont="1" applyAlignment="1">
      <alignment horizontal="left"/>
    </xf>
    <xf numFmtId="0" fontId="26" fillId="0" borderId="0" xfId="26" applyFont="1" applyFill="1" applyBorder="1" applyAlignment="1">
      <alignment horizontal="center" wrapText="1"/>
    </xf>
    <xf numFmtId="0" fontId="26" fillId="0" borderId="0" xfId="26" applyFont="1" applyFill="1" applyBorder="1" applyAlignment="1">
      <alignment horizontal="left" wrapText="1"/>
    </xf>
    <xf numFmtId="49" fontId="35" fillId="0" borderId="0" xfId="26" applyNumberFormat="1" applyFont="1" applyFill="1" applyBorder="1" applyAlignment="1" applyProtection="1">
      <alignment horizontal="center"/>
      <protection locked="0"/>
    </xf>
    <xf numFmtId="0" fontId="33" fillId="0" borderId="1" xfId="44" applyFont="1" applyFill="1" applyBorder="1" applyAlignment="1" applyProtection="1">
      <alignment horizontal="center"/>
      <protection locked="0"/>
    </xf>
    <xf numFmtId="49" fontId="35" fillId="0" borderId="0" xfId="44" applyNumberFormat="1" applyFont="1" applyAlignment="1" applyProtection="1">
      <alignment horizontal="center"/>
      <protection locked="0"/>
    </xf>
    <xf numFmtId="49" fontId="33" fillId="0" borderId="0" xfId="44" applyNumberFormat="1" applyFont="1" applyBorder="1" applyAlignment="1" applyProtection="1">
      <alignment horizontal="center"/>
      <protection locked="0"/>
    </xf>
    <xf numFmtId="0" fontId="33" fillId="0" borderId="0" xfId="44" applyFont="1" applyBorder="1" applyAlignment="1" applyProtection="1">
      <alignment horizontal="center"/>
      <protection locked="0"/>
    </xf>
    <xf numFmtId="49" fontId="35" fillId="0" borderId="0" xfId="12" applyNumberFormat="1" applyFont="1" applyAlignment="1" applyProtection="1">
      <alignment horizontal="center"/>
      <protection locked="0"/>
    </xf>
    <xf numFmtId="49" fontId="55" fillId="0" borderId="0" xfId="12" applyNumberFormat="1" applyFont="1" applyAlignment="1" applyProtection="1">
      <alignment horizontal="center" vertical="center"/>
      <protection locked="0"/>
    </xf>
    <xf numFmtId="0" fontId="33" fillId="0" borderId="1" xfId="12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horizontal="center" vertical="center" wrapText="1"/>
      <protection locked="0"/>
    </xf>
    <xf numFmtId="172" fontId="33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35" fillId="0" borderId="0" xfId="26" applyNumberFormat="1" applyFont="1" applyAlignment="1">
      <alignment horizontal="center"/>
    </xf>
    <xf numFmtId="49" fontId="26" fillId="0" borderId="0" xfId="49" applyNumberFormat="1" applyFont="1" applyFill="1" applyBorder="1" applyAlignment="1">
      <alignment horizontal="left"/>
    </xf>
    <xf numFmtId="49" fontId="61" fillId="0" borderId="0" xfId="0" applyNumberFormat="1" applyFont="1" applyFill="1" applyAlignment="1">
      <alignment horizontal="center" vertical="top"/>
    </xf>
    <xf numFmtId="49" fontId="62" fillId="0" borderId="0" xfId="0" applyNumberFormat="1" applyFont="1" applyFill="1" applyAlignment="1">
      <alignment horizontal="center" vertical="top"/>
    </xf>
    <xf numFmtId="49" fontId="55" fillId="0" borderId="0" xfId="22" applyNumberFormat="1" applyFont="1" applyBorder="1" applyAlignment="1">
      <alignment horizontal="center"/>
    </xf>
    <xf numFmtId="49" fontId="42" fillId="0" borderId="0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horizontal="center"/>
    </xf>
    <xf numFmtId="0" fontId="117" fillId="0" borderId="37" xfId="55" applyFont="1" applyBorder="1" applyAlignment="1">
      <alignment horizontal="left"/>
    </xf>
    <xf numFmtId="0" fontId="121" fillId="0" borderId="0" xfId="55" applyFont="1" applyAlignment="1">
      <alignment horizontal="justify" vertical="center" wrapText="1"/>
    </xf>
    <xf numFmtId="0" fontId="117" fillId="10" borderId="2" xfId="55" applyFont="1" applyFill="1" applyBorder="1" applyAlignment="1">
      <alignment horizontal="center" vertical="center" wrapText="1"/>
    </xf>
    <xf numFmtId="0" fontId="117" fillId="10" borderId="3" xfId="55" applyFont="1" applyFill="1" applyBorder="1" applyAlignment="1">
      <alignment horizontal="center" vertical="center" wrapText="1"/>
    </xf>
    <xf numFmtId="0" fontId="117" fillId="10" borderId="1" xfId="55" applyFont="1" applyFill="1" applyBorder="1" applyAlignment="1">
      <alignment horizontal="center" vertical="center" wrapText="1"/>
    </xf>
    <xf numFmtId="0" fontId="33" fillId="0" borderId="1" xfId="31" applyFont="1" applyFill="1" applyBorder="1" applyAlignment="1" applyProtection="1">
      <alignment horizontal="center"/>
      <protection locked="0"/>
    </xf>
    <xf numFmtId="49" fontId="35" fillId="0" borderId="0" xfId="31" applyNumberFormat="1" applyFont="1" applyAlignment="1" applyProtection="1">
      <alignment horizontal="center"/>
      <protection locked="0"/>
    </xf>
    <xf numFmtId="49" fontId="33" fillId="0" borderId="0" xfId="31" applyNumberFormat="1" applyFont="1" applyBorder="1" applyAlignment="1" applyProtection="1">
      <alignment horizontal="center"/>
      <protection locked="0"/>
    </xf>
    <xf numFmtId="0" fontId="33" fillId="0" borderId="0" xfId="31" applyFont="1" applyBorder="1" applyAlignment="1" applyProtection="1">
      <alignment horizontal="center"/>
      <protection locked="0"/>
    </xf>
    <xf numFmtId="0" fontId="35" fillId="0" borderId="0" xfId="28" applyNumberFormat="1" applyFont="1" applyBorder="1" applyAlignment="1" applyProtection="1">
      <alignment horizontal="center" wrapText="1"/>
      <protection locked="0"/>
    </xf>
    <xf numFmtId="0" fontId="35" fillId="0" borderId="0" xfId="28" applyNumberFormat="1" applyFont="1" applyAlignment="1" applyProtection="1">
      <alignment horizontal="center" wrapText="1"/>
      <protection locked="0"/>
    </xf>
  </cellXfs>
  <cellStyles count="56">
    <cellStyle name="Comma 2" xfId="1"/>
    <cellStyle name="Comma 2 2" xfId="2"/>
    <cellStyle name="Comma 3" xfId="3"/>
    <cellStyle name="Comma 4" xfId="4"/>
    <cellStyle name="Comma 5" xfId="5"/>
    <cellStyle name="Comma 6" xfId="6"/>
    <cellStyle name="Comma 7" xfId="7"/>
    <cellStyle name="Comma 8" xfId="8"/>
    <cellStyle name="Currency 2" xfId="9"/>
    <cellStyle name="Excel Built-in Comma" xfId="10"/>
    <cellStyle name="Excel Built-in Normal" xfId="11"/>
    <cellStyle name="Normal" xfId="0" builtinId="0" customBuiltin="1"/>
    <cellStyle name="Normal 10" xfId="12"/>
    <cellStyle name="Normal 10 2" xfId="51"/>
    <cellStyle name="Normal 11" xfId="13"/>
    <cellStyle name="Normal 12" xfId="14"/>
    <cellStyle name="Normal 13" xfId="15"/>
    <cellStyle name="Normal 14" xfId="16"/>
    <cellStyle name="Normal 15" xfId="17"/>
    <cellStyle name="Normal 16" xfId="18"/>
    <cellStyle name="Normal 17" xfId="19"/>
    <cellStyle name="Normal 18" xfId="20"/>
    <cellStyle name="Normal 19" xfId="21"/>
    <cellStyle name="Normal 2" xfId="22"/>
    <cellStyle name="Normal 2 2" xfId="23"/>
    <cellStyle name="Normal 2 2 2" xfId="52"/>
    <cellStyle name="Normal 2 3" xfId="47"/>
    <cellStyle name="Normal 2 4" xfId="50"/>
    <cellStyle name="Normal 20" xfId="43"/>
    <cellStyle name="Normal 21" xfId="55"/>
    <cellStyle name="Normal 3" xfId="24"/>
    <cellStyle name="Normal 3 2" xfId="25"/>
    <cellStyle name="Normal 3 3" xfId="45"/>
    <cellStyle name="Normal 4" xfId="26"/>
    <cellStyle name="Normal 4 2" xfId="27"/>
    <cellStyle name="Normal 4 3" xfId="46"/>
    <cellStyle name="Normal 5" xfId="28"/>
    <cellStyle name="Normal 5 2" xfId="29"/>
    <cellStyle name="Normal 5 3" xfId="30"/>
    <cellStyle name="Normal 5 4" xfId="49"/>
    <cellStyle name="Normal 6" xfId="31"/>
    <cellStyle name="Normal 6 2" xfId="32"/>
    <cellStyle name="Normal 6 3" xfId="44"/>
    <cellStyle name="Normal 7" xfId="33"/>
    <cellStyle name="Normal 7 2" xfId="34"/>
    <cellStyle name="Normal 8" xfId="35"/>
    <cellStyle name="Normal 9" xfId="36"/>
    <cellStyle name="Normal_Sheet3" xfId="37"/>
    <cellStyle name="Normal_Sheet3 2" xfId="38"/>
    <cellStyle name="Normal_Sheet3 3" xfId="39"/>
    <cellStyle name="Obično 3" xfId="40"/>
    <cellStyle name="Obično_List1" xfId="48"/>
    <cellStyle name="Obično_Obrazac 4-1." xfId="53"/>
    <cellStyle name="Percent 2" xfId="41"/>
    <cellStyle name="Percent 3" xfId="42"/>
    <cellStyle name="Style 1" xfId="54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C1822"/>
      <rgbColor rgb="00AAAAAA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U72"/>
  <sheetViews>
    <sheetView showGridLines="0" tabSelected="1" view="pageBreakPreview" zoomScale="90" zoomScaleNormal="100" zoomScaleSheetLayoutView="90" workbookViewId="0">
      <selection activeCell="J10" sqref="J10"/>
    </sheetView>
  </sheetViews>
  <sheetFormatPr defaultRowHeight="15"/>
  <cols>
    <col min="1" max="2" width="3.69921875" customWidth="1"/>
    <col min="3" max="3" width="6.69921875" style="94" customWidth="1"/>
    <col min="4" max="4" width="36.69921875" customWidth="1"/>
    <col min="5" max="6" width="12.19921875" customWidth="1"/>
    <col min="7" max="7" width="7.69921875" customWidth="1"/>
    <col min="9" max="9" width="5.59765625" style="1230" customWidth="1"/>
    <col min="10" max="10" width="14.59765625" style="1230" customWidth="1"/>
    <col min="11" max="11" width="6.59765625" style="1230" customWidth="1"/>
    <col min="12" max="12" width="2" style="1230" customWidth="1"/>
    <col min="13" max="13" width="5.59765625" style="1230" customWidth="1"/>
    <col min="14" max="14" width="14.59765625" style="1230" customWidth="1"/>
    <col min="15" max="15" width="6.59765625" style="1230" customWidth="1"/>
    <col min="17" max="17" width="5.59765625" customWidth="1"/>
    <col min="18" max="18" width="14.59765625" customWidth="1"/>
    <col min="19" max="19" width="6.59765625" customWidth="1"/>
  </cols>
  <sheetData>
    <row r="2" spans="2:21" s="94" customFormat="1" ht="15.75">
      <c r="B2" s="139" t="s">
        <v>55</v>
      </c>
      <c r="C2" s="114"/>
      <c r="D2" s="114"/>
      <c r="E2" s="140"/>
      <c r="F2" s="141" t="s">
        <v>56</v>
      </c>
      <c r="G2" s="140"/>
      <c r="I2" s="1313"/>
      <c r="J2" s="1313"/>
      <c r="K2" s="1313"/>
      <c r="L2" s="1313"/>
      <c r="M2" s="1313"/>
      <c r="N2" s="1313"/>
      <c r="O2" s="1313"/>
      <c r="P2" s="637"/>
      <c r="Q2" s="637"/>
      <c r="R2" s="637"/>
    </row>
    <row r="3" spans="2:21" s="94" customFormat="1" ht="25.5" customHeight="1">
      <c r="B3" s="139" t="s">
        <v>15</v>
      </c>
      <c r="C3" s="114"/>
      <c r="D3" s="1226" t="s">
        <v>1165</v>
      </c>
      <c r="E3" s="142"/>
      <c r="F3" s="143" t="s">
        <v>31</v>
      </c>
      <c r="G3" s="1227" t="s">
        <v>1166</v>
      </c>
      <c r="I3" s="1313"/>
      <c r="J3" s="1313"/>
      <c r="K3" s="1313"/>
      <c r="L3" s="1313"/>
      <c r="M3" s="1313"/>
      <c r="N3" s="1313"/>
      <c r="O3" s="1313"/>
      <c r="P3" s="637"/>
      <c r="Q3" s="637"/>
      <c r="R3" s="637"/>
    </row>
    <row r="4" spans="2:21" s="94" customFormat="1">
      <c r="B4" s="115"/>
      <c r="C4" s="115"/>
      <c r="D4" s="145"/>
      <c r="E4" s="144"/>
      <c r="F4" s="143"/>
      <c r="G4" s="142"/>
      <c r="I4" s="1313"/>
      <c r="J4" s="1313"/>
      <c r="K4" s="1313"/>
      <c r="L4" s="1313"/>
      <c r="M4" s="1313"/>
      <c r="N4" s="1313"/>
      <c r="O4" s="1313"/>
      <c r="P4" s="637"/>
      <c r="Q4" s="637"/>
      <c r="R4" s="637"/>
    </row>
    <row r="5" spans="2:21" s="94" customFormat="1" ht="15.75">
      <c r="B5" s="139" t="s">
        <v>19</v>
      </c>
      <c r="C5" s="115"/>
      <c r="D5" s="1226" t="s">
        <v>1167</v>
      </c>
      <c r="E5" s="144"/>
      <c r="F5" s="143" t="s">
        <v>20</v>
      </c>
      <c r="G5" s="1227" t="s">
        <v>127</v>
      </c>
      <c r="I5" s="1313"/>
      <c r="J5" s="1313"/>
      <c r="K5" s="1313"/>
      <c r="L5" s="1313"/>
      <c r="M5" s="1313"/>
      <c r="N5" s="1313"/>
      <c r="O5" s="1313"/>
      <c r="P5" s="637"/>
      <c r="Q5" s="637"/>
      <c r="R5" s="637"/>
    </row>
    <row r="6" spans="2:21" s="94" customFormat="1">
      <c r="B6" s="115"/>
      <c r="C6" s="115"/>
      <c r="D6" s="145"/>
      <c r="E6" s="142"/>
      <c r="F6" s="143"/>
      <c r="G6" s="142"/>
      <c r="I6" s="1313"/>
      <c r="J6" s="1313"/>
      <c r="K6" s="1313"/>
      <c r="L6" s="1313"/>
      <c r="M6" s="1313"/>
      <c r="N6" s="1313"/>
      <c r="O6" s="1313"/>
      <c r="P6" s="637"/>
      <c r="Q6" s="637"/>
      <c r="R6" s="637"/>
    </row>
    <row r="7" spans="2:21" s="94" customFormat="1">
      <c r="B7" s="146" t="s">
        <v>16</v>
      </c>
      <c r="C7" s="115"/>
      <c r="D7" s="1227" t="s">
        <v>1168</v>
      </c>
      <c r="E7" s="142"/>
      <c r="F7" s="143" t="s">
        <v>30</v>
      </c>
      <c r="G7" s="144" t="s">
        <v>18</v>
      </c>
      <c r="I7" s="1313"/>
      <c r="J7" s="1313"/>
      <c r="K7" s="1313"/>
      <c r="L7" s="1313"/>
      <c r="M7" s="1313"/>
      <c r="N7" s="1313"/>
      <c r="O7" s="1313"/>
      <c r="P7" s="637"/>
      <c r="Q7" s="637"/>
      <c r="R7" s="637"/>
    </row>
    <row r="8" spans="2:21" s="94" customFormat="1">
      <c r="B8" s="116"/>
      <c r="C8" s="116"/>
      <c r="D8" s="144"/>
      <c r="E8" s="147"/>
      <c r="F8" s="143"/>
      <c r="G8" s="142"/>
      <c r="I8" s="1313"/>
      <c r="J8" s="1313"/>
      <c r="K8" s="1313"/>
      <c r="L8" s="1313"/>
      <c r="M8" s="1313"/>
      <c r="N8" s="1313"/>
      <c r="O8" s="1313"/>
      <c r="P8" s="637"/>
      <c r="Q8" s="637"/>
      <c r="R8" s="637"/>
    </row>
    <row r="9" spans="2:21" s="94" customFormat="1">
      <c r="B9" s="148" t="s">
        <v>17</v>
      </c>
      <c r="C9" s="116"/>
      <c r="D9" s="1227" t="s">
        <v>1169</v>
      </c>
      <c r="E9" s="147"/>
      <c r="F9" s="149" t="s">
        <v>23</v>
      </c>
      <c r="G9" s="150" t="s">
        <v>18</v>
      </c>
      <c r="I9" s="1313"/>
      <c r="J9" s="1313"/>
      <c r="K9" s="1313"/>
      <c r="L9" s="1313"/>
      <c r="M9" s="1313"/>
      <c r="N9" s="1314"/>
      <c r="O9" s="1313"/>
      <c r="P9" s="637"/>
      <c r="Q9" s="637"/>
      <c r="R9" s="637"/>
      <c r="S9" s="637"/>
      <c r="T9" s="637"/>
      <c r="U9" s="637"/>
    </row>
    <row r="10" spans="2:21" s="94" customFormat="1">
      <c r="B10" s="116"/>
      <c r="C10" s="116"/>
      <c r="D10" s="151"/>
      <c r="E10" s="147"/>
      <c r="F10" s="149" t="s">
        <v>54</v>
      </c>
      <c r="G10" s="1228" t="s">
        <v>1637</v>
      </c>
      <c r="I10" s="1315"/>
      <c r="J10" s="1315"/>
      <c r="K10" s="1315"/>
      <c r="L10" s="1315"/>
      <c r="M10" s="1315"/>
      <c r="N10" s="1315"/>
      <c r="O10" s="1315"/>
      <c r="P10" s="637"/>
      <c r="Q10" s="637"/>
      <c r="R10" s="637"/>
      <c r="S10" s="637"/>
      <c r="T10" s="637"/>
      <c r="U10" s="637"/>
    </row>
    <row r="11" spans="2:21" s="94" customFormat="1">
      <c r="B11" s="148"/>
      <c r="C11" s="115"/>
      <c r="D11" s="144"/>
      <c r="E11" s="142"/>
      <c r="F11" s="149" t="s">
        <v>24</v>
      </c>
      <c r="G11" s="150" t="s">
        <v>18</v>
      </c>
      <c r="I11" s="1316"/>
      <c r="J11" s="1316"/>
      <c r="K11" s="1316"/>
      <c r="L11" s="1316"/>
      <c r="M11" s="1316"/>
      <c r="N11" s="1316"/>
      <c r="O11" s="1316"/>
      <c r="P11" s="637"/>
      <c r="Q11" s="637"/>
      <c r="R11" s="637"/>
      <c r="S11" s="637"/>
      <c r="T11" s="637"/>
      <c r="U11" s="637"/>
    </row>
    <row r="12" spans="2:21" s="94" customFormat="1">
      <c r="B12" s="116"/>
      <c r="C12" s="115"/>
      <c r="D12" s="115"/>
      <c r="E12" s="142"/>
      <c r="F12" s="143"/>
      <c r="G12" s="142"/>
      <c r="I12" s="1317"/>
      <c r="J12" s="1317"/>
      <c r="K12" s="1317"/>
      <c r="L12" s="1317"/>
      <c r="M12" s="1317"/>
      <c r="N12" s="1317"/>
      <c r="O12" s="1317"/>
      <c r="P12" s="637"/>
      <c r="Q12" s="637"/>
      <c r="R12" s="637"/>
      <c r="S12" s="637"/>
      <c r="T12" s="637"/>
      <c r="U12" s="637"/>
    </row>
    <row r="13" spans="2:21" s="94" customFormat="1" ht="15.75">
      <c r="B13" s="1342" t="s">
        <v>57</v>
      </c>
      <c r="C13" s="1342"/>
      <c r="D13" s="1342"/>
      <c r="E13" s="1342"/>
      <c r="F13" s="1342"/>
      <c r="G13" s="1342"/>
      <c r="I13" s="1317"/>
      <c r="J13" s="1317"/>
      <c r="K13" s="1317"/>
      <c r="L13" s="1317"/>
      <c r="M13" s="1317"/>
      <c r="N13" s="1317"/>
      <c r="O13" s="1317"/>
      <c r="P13" s="637"/>
      <c r="Q13" s="637"/>
      <c r="R13" s="637"/>
      <c r="S13" s="637"/>
      <c r="T13" s="637"/>
      <c r="U13" s="637"/>
    </row>
    <row r="14" spans="2:21" s="94" customFormat="1" ht="15.75">
      <c r="B14" s="1342" t="s">
        <v>1654</v>
      </c>
      <c r="C14" s="1342"/>
      <c r="D14" s="1342"/>
      <c r="E14" s="1342"/>
      <c r="F14" s="1342"/>
      <c r="G14" s="1342"/>
      <c r="I14" s="1317"/>
      <c r="J14" s="1317"/>
      <c r="K14" s="1317"/>
      <c r="L14" s="1317"/>
      <c r="M14" s="1317"/>
      <c r="N14" s="1317"/>
      <c r="O14" s="1317"/>
      <c r="P14" s="637"/>
      <c r="Q14" s="637"/>
      <c r="R14" s="637"/>
      <c r="S14" s="637"/>
      <c r="T14" s="637"/>
      <c r="U14" s="637"/>
    </row>
    <row r="15" spans="2:21" s="94" customFormat="1">
      <c r="B15" s="117"/>
      <c r="C15" s="117"/>
      <c r="D15" s="117"/>
      <c r="E15" s="117"/>
      <c r="F15" s="117"/>
      <c r="G15" s="117" t="s">
        <v>58</v>
      </c>
      <c r="I15" s="1318"/>
      <c r="J15" s="1318"/>
      <c r="K15" s="1318"/>
      <c r="L15" s="1319"/>
      <c r="M15" s="1318"/>
      <c r="N15" s="1318"/>
      <c r="O15" s="1318"/>
      <c r="P15" s="637"/>
      <c r="Q15" s="1318"/>
      <c r="R15" s="1318"/>
      <c r="S15" s="1318"/>
      <c r="T15" s="637"/>
      <c r="U15" s="637"/>
    </row>
    <row r="16" spans="2:21" ht="66" customHeight="1">
      <c r="B16" s="80" t="s">
        <v>310</v>
      </c>
      <c r="C16" s="89" t="s">
        <v>59</v>
      </c>
      <c r="D16" s="81" t="s">
        <v>60</v>
      </c>
      <c r="E16" s="80" t="s">
        <v>61</v>
      </c>
      <c r="F16" s="80" t="s">
        <v>62</v>
      </c>
      <c r="G16" s="80" t="s">
        <v>308</v>
      </c>
      <c r="I16" s="1318"/>
      <c r="J16" s="1319"/>
      <c r="K16" s="1320"/>
      <c r="L16" s="1319"/>
      <c r="M16" s="1321"/>
      <c r="N16" s="1319"/>
      <c r="O16" s="1320"/>
      <c r="P16" s="643"/>
      <c r="Q16" s="1322"/>
      <c r="R16" s="1322"/>
      <c r="S16" s="1322"/>
      <c r="T16" s="643"/>
      <c r="U16" s="643"/>
    </row>
    <row r="17" spans="2:21" ht="12" customHeight="1">
      <c r="B17" s="82">
        <v>1</v>
      </c>
      <c r="C17" s="90">
        <v>2</v>
      </c>
      <c r="D17" s="81">
        <v>3</v>
      </c>
      <c r="E17" s="81">
        <v>4</v>
      </c>
      <c r="F17" s="81">
        <v>5</v>
      </c>
      <c r="G17" s="80">
        <v>6</v>
      </c>
      <c r="I17" s="1318"/>
      <c r="J17" s="1319"/>
      <c r="K17" s="1320"/>
      <c r="L17" s="1319"/>
      <c r="M17" s="1321"/>
      <c r="N17" s="1319"/>
      <c r="O17" s="1323"/>
      <c r="P17" s="643"/>
      <c r="Q17" s="1322"/>
      <c r="R17" s="1322"/>
      <c r="S17" s="1322"/>
      <c r="T17" s="643"/>
      <c r="U17" s="643"/>
    </row>
    <row r="18" spans="2:21">
      <c r="B18" s="83">
        <v>1</v>
      </c>
      <c r="C18" s="90"/>
      <c r="D18" s="84" t="s">
        <v>63</v>
      </c>
      <c r="E18" s="112"/>
      <c r="F18" s="112"/>
      <c r="G18" s="85"/>
      <c r="I18" s="1318"/>
      <c r="J18" s="1319"/>
      <c r="K18" s="1319"/>
      <c r="L18" s="1319"/>
      <c r="M18" s="1324"/>
      <c r="N18" s="1324"/>
      <c r="O18" s="1323"/>
      <c r="P18" s="643"/>
      <c r="Q18" s="1324"/>
      <c r="R18" s="1324"/>
      <c r="S18" s="1323"/>
      <c r="T18" s="643"/>
      <c r="U18" s="643"/>
    </row>
    <row r="19" spans="2:21" ht="25.5" customHeight="1">
      <c r="B19" s="83">
        <v>2</v>
      </c>
      <c r="C19" s="91" t="s">
        <v>64</v>
      </c>
      <c r="D19" s="1233" t="s">
        <v>65</v>
      </c>
      <c r="E19" s="1229">
        <f>SUM(E20:E27)</f>
        <v>5200.95</v>
      </c>
      <c r="F19" s="1229">
        <f>SUM(F20:F27)</f>
        <v>4246.37</v>
      </c>
      <c r="G19" s="85">
        <f t="shared" ref="G19:G58" si="0">SUM(E19/F19)</f>
        <v>1.224799063670853</v>
      </c>
      <c r="I19" s="1325"/>
      <c r="J19" s="1324"/>
      <c r="K19" s="1320"/>
      <c r="L19" s="1319"/>
      <c r="M19" s="1319"/>
      <c r="N19" s="1319"/>
      <c r="O19" s="1326"/>
      <c r="P19" s="643"/>
      <c r="Q19" s="643"/>
      <c r="R19" s="643"/>
      <c r="S19" s="643"/>
      <c r="T19" s="643"/>
      <c r="U19" s="643"/>
    </row>
    <row r="20" spans="2:21">
      <c r="B20" s="83">
        <v>3</v>
      </c>
      <c r="C20" s="92">
        <v>110000</v>
      </c>
      <c r="D20" s="86" t="s">
        <v>66</v>
      </c>
      <c r="E20" s="1253">
        <v>5191.12</v>
      </c>
      <c r="F20" s="1254">
        <v>2926.37</v>
      </c>
      <c r="G20" s="85">
        <f t="shared" si="0"/>
        <v>1.7739110228713388</v>
      </c>
      <c r="I20" s="1319"/>
      <c r="J20" s="1319"/>
      <c r="K20" s="1319"/>
      <c r="L20" s="1319"/>
      <c r="M20" s="1318"/>
      <c r="N20" s="1318"/>
      <c r="O20" s="1318"/>
      <c r="P20" s="643"/>
      <c r="Q20" s="643"/>
      <c r="R20" s="643"/>
      <c r="S20" s="643"/>
      <c r="T20" s="643"/>
      <c r="U20" s="643"/>
    </row>
    <row r="21" spans="2:21">
      <c r="B21" s="83">
        <v>4</v>
      </c>
      <c r="C21" s="92">
        <v>120000</v>
      </c>
      <c r="D21" s="86" t="s">
        <v>67</v>
      </c>
      <c r="E21" s="1253"/>
      <c r="F21" s="1255"/>
      <c r="G21" s="85" t="e">
        <f t="shared" si="0"/>
        <v>#DIV/0!</v>
      </c>
      <c r="I21" s="1319"/>
      <c r="J21" s="1319"/>
      <c r="K21" s="1319"/>
      <c r="L21" s="1319"/>
      <c r="M21" s="1321"/>
      <c r="N21" s="1319"/>
      <c r="O21" s="1327"/>
      <c r="P21" s="643"/>
      <c r="Q21" s="643"/>
      <c r="R21" s="643"/>
      <c r="S21" s="643"/>
      <c r="T21" s="643"/>
      <c r="U21" s="643"/>
    </row>
    <row r="22" spans="2:21">
      <c r="B22" s="83">
        <v>5</v>
      </c>
      <c r="C22" s="92">
        <v>130000</v>
      </c>
      <c r="D22" s="86" t="s">
        <v>68</v>
      </c>
      <c r="E22" s="1253">
        <v>9.83</v>
      </c>
      <c r="F22" s="1255">
        <v>1320</v>
      </c>
      <c r="G22" s="85">
        <f t="shared" si="0"/>
        <v>7.4469696969696967E-3</v>
      </c>
      <c r="I22" s="1319"/>
      <c r="J22" s="1319"/>
      <c r="K22" s="1319"/>
      <c r="L22" s="1319"/>
      <c r="M22" s="1324"/>
      <c r="N22" s="1324"/>
      <c r="O22" s="1328"/>
      <c r="P22" s="643"/>
      <c r="Q22" s="643"/>
      <c r="R22" s="643"/>
      <c r="S22" s="643"/>
      <c r="T22" s="643"/>
      <c r="U22" s="643"/>
    </row>
    <row r="23" spans="2:21">
      <c r="B23" s="83">
        <v>6</v>
      </c>
      <c r="C23" s="92">
        <v>140000</v>
      </c>
      <c r="D23" s="86" t="s">
        <v>69</v>
      </c>
      <c r="E23" s="1253"/>
      <c r="F23" s="1255"/>
      <c r="G23" s="85" t="e">
        <f t="shared" si="0"/>
        <v>#DIV/0!</v>
      </c>
      <c r="I23" s="1319"/>
      <c r="J23" s="1319"/>
      <c r="K23" s="1319"/>
      <c r="L23" s="1319"/>
      <c r="M23" s="1319"/>
      <c r="N23" s="1319"/>
      <c r="O23" s="1326"/>
      <c r="P23" s="643"/>
      <c r="Q23" s="643"/>
      <c r="R23" s="643"/>
      <c r="S23" s="643"/>
      <c r="T23" s="643"/>
      <c r="U23" s="643"/>
    </row>
    <row r="24" spans="2:21" ht="25.5" customHeight="1">
      <c r="B24" s="83">
        <v>7</v>
      </c>
      <c r="C24" s="92">
        <v>160000</v>
      </c>
      <c r="D24" s="87" t="s">
        <v>70</v>
      </c>
      <c r="E24" s="1253"/>
      <c r="F24" s="1255"/>
      <c r="G24" s="85" t="e">
        <f t="shared" si="0"/>
        <v>#DIV/0!</v>
      </c>
      <c r="I24" s="1319"/>
      <c r="J24" s="1319"/>
      <c r="K24" s="1319"/>
      <c r="L24" s="1319"/>
      <c r="M24" s="1319"/>
      <c r="N24" s="1319"/>
      <c r="O24" s="1326"/>
      <c r="P24" s="643"/>
      <c r="Q24" s="643"/>
      <c r="R24" s="643"/>
      <c r="S24" s="643"/>
      <c r="T24" s="643"/>
      <c r="U24" s="643"/>
    </row>
    <row r="25" spans="2:21">
      <c r="B25" s="83">
        <v>8</v>
      </c>
      <c r="C25" s="92">
        <v>210000</v>
      </c>
      <c r="D25" s="86" t="s">
        <v>71</v>
      </c>
      <c r="E25" s="1253"/>
      <c r="F25" s="1255"/>
      <c r="G25" s="85" t="e">
        <f t="shared" si="0"/>
        <v>#DIV/0!</v>
      </c>
      <c r="I25" s="1319"/>
      <c r="J25" s="1319"/>
      <c r="K25" s="1319"/>
      <c r="L25" s="1319"/>
      <c r="M25" s="1319"/>
      <c r="N25" s="1319"/>
      <c r="O25" s="1326"/>
      <c r="P25" s="643"/>
      <c r="Q25" s="643"/>
      <c r="R25" s="643"/>
      <c r="S25" s="643"/>
      <c r="T25" s="643"/>
      <c r="U25" s="643"/>
    </row>
    <row r="26" spans="2:21">
      <c r="B26" s="83">
        <v>9</v>
      </c>
      <c r="C26" s="92">
        <v>220000</v>
      </c>
      <c r="D26" s="86" t="s">
        <v>72</v>
      </c>
      <c r="E26" s="1253"/>
      <c r="F26" s="1255"/>
      <c r="G26" s="85" t="e">
        <f t="shared" si="0"/>
        <v>#DIV/0!</v>
      </c>
      <c r="I26" s="1319"/>
      <c r="J26" s="1319"/>
      <c r="K26" s="1319"/>
      <c r="L26" s="1319"/>
      <c r="M26" s="1319"/>
      <c r="N26" s="1319"/>
      <c r="O26" s="1326"/>
      <c r="P26" s="643"/>
      <c r="Q26" s="643"/>
      <c r="R26" s="643"/>
      <c r="S26" s="643"/>
      <c r="T26" s="643"/>
      <c r="U26" s="643"/>
    </row>
    <row r="27" spans="2:21">
      <c r="B27" s="83">
        <v>10</v>
      </c>
      <c r="C27" s="92">
        <v>190000</v>
      </c>
      <c r="D27" s="86" t="s">
        <v>73</v>
      </c>
      <c r="E27" s="1253"/>
      <c r="F27" s="1255"/>
      <c r="G27" s="85" t="e">
        <f t="shared" si="0"/>
        <v>#DIV/0!</v>
      </c>
      <c r="I27" s="1319"/>
      <c r="J27" s="1319"/>
      <c r="K27" s="1319"/>
      <c r="L27" s="1319"/>
      <c r="M27" s="1319"/>
      <c r="N27" s="1319"/>
      <c r="O27" s="1326"/>
      <c r="P27" s="643"/>
      <c r="Q27" s="643"/>
      <c r="R27" s="643"/>
      <c r="S27" s="643"/>
      <c r="T27" s="643"/>
      <c r="U27" s="643"/>
    </row>
    <row r="28" spans="2:21">
      <c r="B28" s="83">
        <v>11</v>
      </c>
      <c r="C28" s="95" t="s">
        <v>38</v>
      </c>
      <c r="D28" s="84" t="s">
        <v>798</v>
      </c>
      <c r="E28" s="1256">
        <f>SUM(E31+E34+E37+E38)</f>
        <v>47125.16</v>
      </c>
      <c r="F28" s="1256">
        <f>SUM(F31+F34+F37+F38)</f>
        <v>64419.500000000015</v>
      </c>
      <c r="G28" s="85">
        <f t="shared" si="0"/>
        <v>0.73153563750106709</v>
      </c>
      <c r="I28" s="1319"/>
      <c r="J28" s="1319"/>
      <c r="K28" s="1319"/>
      <c r="L28" s="1319"/>
      <c r="M28" s="1319"/>
      <c r="N28" s="1319"/>
      <c r="O28" s="1326"/>
      <c r="P28" s="643"/>
      <c r="Q28" s="643"/>
      <c r="R28" s="643"/>
    </row>
    <row r="29" spans="2:21">
      <c r="B29" s="83">
        <v>12</v>
      </c>
      <c r="C29" s="96" t="s">
        <v>39</v>
      </c>
      <c r="D29" s="86" t="s">
        <v>74</v>
      </c>
      <c r="E29" s="1253">
        <v>186812.17</v>
      </c>
      <c r="F29" s="1253">
        <v>194159.98</v>
      </c>
      <c r="G29" s="85">
        <f t="shared" si="0"/>
        <v>0.96215589845033977</v>
      </c>
      <c r="I29" s="1319"/>
      <c r="J29" s="1319"/>
      <c r="K29" s="1319"/>
      <c r="L29" s="1319"/>
      <c r="M29" s="1319"/>
      <c r="N29" s="1319"/>
      <c r="O29" s="1326"/>
      <c r="P29" s="643"/>
      <c r="Q29" s="643"/>
      <c r="R29" s="643"/>
    </row>
    <row r="30" spans="2:21">
      <c r="B30" s="83">
        <v>13</v>
      </c>
      <c r="C30" s="96" t="s">
        <v>40</v>
      </c>
      <c r="D30" s="86" t="s">
        <v>75</v>
      </c>
      <c r="E30" s="1253">
        <v>139687.01</v>
      </c>
      <c r="F30" s="1253">
        <v>129740.48</v>
      </c>
      <c r="G30" s="85">
        <f t="shared" si="0"/>
        <v>1.0766648157922647</v>
      </c>
      <c r="I30" s="1319"/>
      <c r="J30" s="1319"/>
      <c r="K30" s="1319"/>
      <c r="L30" s="1319"/>
      <c r="M30" s="1329"/>
      <c r="N30" s="1319"/>
      <c r="O30" s="1326"/>
      <c r="P30" s="643"/>
      <c r="Q30" s="643"/>
      <c r="R30" s="643"/>
    </row>
    <row r="31" spans="2:21" ht="15" customHeight="1">
      <c r="B31" s="83">
        <v>14</v>
      </c>
      <c r="C31" s="97" t="s">
        <v>76</v>
      </c>
      <c r="D31" s="98" t="s">
        <v>77</v>
      </c>
      <c r="E31" s="1256">
        <f>SUM(E29-E30)</f>
        <v>47125.16</v>
      </c>
      <c r="F31" s="1256">
        <f>SUM(F29-F30)</f>
        <v>64419.500000000015</v>
      </c>
      <c r="G31" s="85">
        <f t="shared" si="0"/>
        <v>0.73153563750106709</v>
      </c>
      <c r="I31" s="1319"/>
      <c r="J31" s="1319"/>
      <c r="K31" s="1319"/>
      <c r="L31" s="1319"/>
      <c r="M31" s="1319"/>
      <c r="N31" s="1319"/>
      <c r="O31" s="1326"/>
      <c r="P31" s="643"/>
      <c r="Q31" s="643"/>
      <c r="R31" s="643"/>
    </row>
    <row r="32" spans="2:21">
      <c r="B32" s="83">
        <v>15</v>
      </c>
      <c r="C32" s="96" t="s">
        <v>41</v>
      </c>
      <c r="D32" s="86" t="s">
        <v>78</v>
      </c>
      <c r="E32" s="1253"/>
      <c r="F32" s="1253"/>
      <c r="G32" s="85" t="e">
        <f t="shared" si="0"/>
        <v>#DIV/0!</v>
      </c>
      <c r="I32" s="1319"/>
      <c r="J32" s="1319"/>
      <c r="K32" s="1319"/>
      <c r="L32" s="1319"/>
      <c r="M32" s="1319"/>
      <c r="N32" s="1319"/>
      <c r="O32" s="1326"/>
      <c r="P32" s="643"/>
      <c r="Q32" s="643"/>
      <c r="R32" s="643"/>
    </row>
    <row r="33" spans="2:18">
      <c r="B33" s="83">
        <v>16</v>
      </c>
      <c r="C33" s="96" t="s">
        <v>46</v>
      </c>
      <c r="D33" s="86" t="s">
        <v>79</v>
      </c>
      <c r="E33" s="1253"/>
      <c r="F33" s="1253"/>
      <c r="G33" s="85" t="e">
        <f t="shared" si="0"/>
        <v>#DIV/0!</v>
      </c>
      <c r="I33" s="1319"/>
      <c r="J33" s="1319"/>
      <c r="K33" s="1319"/>
      <c r="L33" s="1319"/>
      <c r="M33" s="1319"/>
      <c r="N33" s="1319"/>
      <c r="O33" s="1326"/>
      <c r="P33" s="643"/>
      <c r="Q33" s="643"/>
      <c r="R33" s="643"/>
    </row>
    <row r="34" spans="2:18" ht="15" customHeight="1">
      <c r="B34" s="83">
        <v>17</v>
      </c>
      <c r="C34" s="92" t="s">
        <v>80</v>
      </c>
      <c r="D34" s="98" t="s">
        <v>47</v>
      </c>
      <c r="E34" s="1256">
        <f>SUM(E32-E33)</f>
        <v>0</v>
      </c>
      <c r="F34" s="1256">
        <f>SUM(F32-F33)</f>
        <v>0</v>
      </c>
      <c r="G34" s="85" t="e">
        <f t="shared" si="0"/>
        <v>#DIV/0!</v>
      </c>
      <c r="I34" s="1319"/>
      <c r="J34" s="1330"/>
      <c r="K34" s="1319"/>
      <c r="L34" s="1319"/>
      <c r="M34" s="1319"/>
      <c r="N34" s="1319"/>
      <c r="O34" s="1326"/>
      <c r="P34" s="643"/>
      <c r="Q34" s="643"/>
      <c r="R34" s="643"/>
    </row>
    <row r="35" spans="2:18">
      <c r="B35" s="83">
        <v>18</v>
      </c>
      <c r="C35" s="96" t="s">
        <v>49</v>
      </c>
      <c r="D35" s="86" t="s">
        <v>67</v>
      </c>
      <c r="E35" s="1253"/>
      <c r="F35" s="1253"/>
      <c r="G35" s="85" t="e">
        <f t="shared" si="0"/>
        <v>#DIV/0!</v>
      </c>
      <c r="I35" s="1319"/>
      <c r="J35" s="1319"/>
      <c r="K35" s="1319"/>
      <c r="L35" s="1319"/>
      <c r="M35" s="1319"/>
      <c r="N35" s="1319"/>
      <c r="O35" s="1326"/>
      <c r="P35" s="643"/>
      <c r="Q35" s="643"/>
      <c r="R35" s="643"/>
    </row>
    <row r="36" spans="2:18">
      <c r="B36" s="83">
        <v>19</v>
      </c>
      <c r="C36" s="96" t="s">
        <v>50</v>
      </c>
      <c r="D36" s="86" t="s">
        <v>81</v>
      </c>
      <c r="E36" s="1253"/>
      <c r="F36" s="1253"/>
      <c r="G36" s="85" t="e">
        <f t="shared" si="0"/>
        <v>#DIV/0!</v>
      </c>
      <c r="I36" s="1319"/>
      <c r="J36" s="1319"/>
      <c r="K36" s="1319"/>
      <c r="L36" s="1319"/>
      <c r="M36" s="1319"/>
      <c r="N36" s="1319"/>
      <c r="O36" s="1326"/>
      <c r="P36" s="643"/>
      <c r="Q36" s="643"/>
      <c r="R36" s="643"/>
    </row>
    <row r="37" spans="2:18" ht="15" customHeight="1">
      <c r="B37" s="83">
        <v>20</v>
      </c>
      <c r="C37" s="97" t="s">
        <v>82</v>
      </c>
      <c r="D37" s="98" t="s">
        <v>48</v>
      </c>
      <c r="E37" s="1256">
        <f>SUM(E35-E36)</f>
        <v>0</v>
      </c>
      <c r="F37" s="1256">
        <f>SUM(F35-F36)</f>
        <v>0</v>
      </c>
      <c r="G37" s="85" t="e">
        <f t="shared" si="0"/>
        <v>#DIV/0!</v>
      </c>
      <c r="I37" s="1318"/>
      <c r="J37" s="1318"/>
      <c r="K37" s="1318"/>
      <c r="L37" s="1319"/>
      <c r="M37" s="1319"/>
      <c r="N37" s="1319"/>
      <c r="O37" s="1326"/>
      <c r="P37" s="643"/>
      <c r="Q37" s="643"/>
      <c r="R37" s="643"/>
    </row>
    <row r="38" spans="2:18">
      <c r="B38" s="83">
        <v>21</v>
      </c>
      <c r="C38" s="96" t="s">
        <v>51</v>
      </c>
      <c r="D38" s="86" t="s">
        <v>84</v>
      </c>
      <c r="E38" s="1253"/>
      <c r="F38" s="1253"/>
      <c r="G38" s="85" t="e">
        <f t="shared" si="0"/>
        <v>#DIV/0!</v>
      </c>
      <c r="I38" s="1319"/>
      <c r="J38" s="1319"/>
      <c r="K38" s="1330"/>
      <c r="L38" s="1319"/>
      <c r="M38" s="1319"/>
      <c r="N38" s="1319"/>
      <c r="O38" s="1326"/>
      <c r="P38" s="643"/>
      <c r="Q38" s="643"/>
      <c r="R38" s="643"/>
    </row>
    <row r="39" spans="2:18" ht="22.5" customHeight="1">
      <c r="B39" s="83">
        <v>22</v>
      </c>
      <c r="C39" s="90"/>
      <c r="D39" s="84" t="s">
        <v>85</v>
      </c>
      <c r="E39" s="1256">
        <f>SUM(E19+E28)</f>
        <v>52326.11</v>
      </c>
      <c r="F39" s="1256">
        <f>SUM(F19+F28)</f>
        <v>68665.87000000001</v>
      </c>
      <c r="G39" s="85">
        <f t="shared" si="0"/>
        <v>0.76203956929403205</v>
      </c>
      <c r="I39" s="1319"/>
      <c r="J39" s="1319"/>
      <c r="K39" s="1330"/>
      <c r="L39" s="1319"/>
      <c r="M39" s="1319"/>
      <c r="N39" s="1319"/>
      <c r="O39" s="1326"/>
      <c r="P39" s="643"/>
      <c r="Q39" s="643"/>
      <c r="R39" s="643"/>
    </row>
    <row r="40" spans="2:18">
      <c r="B40" s="83">
        <v>23</v>
      </c>
      <c r="C40" s="90"/>
      <c r="D40" s="84" t="s">
        <v>86</v>
      </c>
      <c r="E40" s="1253"/>
      <c r="F40" s="1253"/>
      <c r="G40" s="85" t="e">
        <f t="shared" si="0"/>
        <v>#DIV/0!</v>
      </c>
      <c r="I40" s="1325"/>
      <c r="J40" s="1324"/>
      <c r="K40" s="1320"/>
      <c r="L40" s="1319"/>
      <c r="M40" s="1319"/>
      <c r="N40" s="1319"/>
      <c r="O40" s="1326"/>
      <c r="P40" s="643"/>
      <c r="Q40" s="643"/>
      <c r="R40" s="643"/>
    </row>
    <row r="41" spans="2:18" ht="15" customHeight="1">
      <c r="B41" s="83">
        <v>24</v>
      </c>
      <c r="C41" s="90">
        <v>300000</v>
      </c>
      <c r="D41" s="88" t="s">
        <v>87</v>
      </c>
      <c r="E41" s="1256">
        <f>SUM(E42:E47)</f>
        <v>68838.02</v>
      </c>
      <c r="F41" s="1256">
        <f>SUM(F42:F47)</f>
        <v>45159.21</v>
      </c>
      <c r="G41" s="85">
        <f t="shared" si="0"/>
        <v>1.5243406605208552</v>
      </c>
      <c r="I41" s="1319"/>
      <c r="J41" s="1319"/>
      <c r="K41" s="1319"/>
      <c r="L41" s="1319"/>
      <c r="M41" s="1319"/>
      <c r="N41" s="1319"/>
      <c r="O41" s="1326"/>
      <c r="P41" s="643"/>
      <c r="Q41" s="643"/>
      <c r="R41" s="643"/>
    </row>
    <row r="42" spans="2:18">
      <c r="B42" s="83">
        <v>25</v>
      </c>
      <c r="C42" s="92">
        <v>310000</v>
      </c>
      <c r="D42" s="86" t="s">
        <v>88</v>
      </c>
      <c r="E42" s="1253">
        <v>46872.62</v>
      </c>
      <c r="F42" s="1253">
        <v>21727.200000000001</v>
      </c>
      <c r="G42" s="85">
        <f t="shared" si="0"/>
        <v>2.1573244596634633</v>
      </c>
      <c r="I42" s="1319"/>
      <c r="J42" s="1319"/>
      <c r="K42" s="1319"/>
      <c r="L42" s="1319"/>
      <c r="M42" s="1319"/>
      <c r="N42" s="1319"/>
      <c r="O42" s="1326"/>
      <c r="P42" s="643"/>
      <c r="Q42" s="643"/>
      <c r="R42" s="643"/>
    </row>
    <row r="43" spans="2:18">
      <c r="B43" s="83">
        <v>26</v>
      </c>
      <c r="C43" s="92">
        <v>320000</v>
      </c>
      <c r="D43" s="86" t="s">
        <v>89</v>
      </c>
      <c r="E43" s="1253"/>
      <c r="F43" s="1253"/>
      <c r="G43" s="85" t="e">
        <f t="shared" si="0"/>
        <v>#DIV/0!</v>
      </c>
      <c r="I43" s="1318"/>
      <c r="J43" s="1318"/>
      <c r="K43" s="1318"/>
      <c r="L43" s="1319"/>
      <c r="M43" s="1319"/>
      <c r="N43" s="1319"/>
      <c r="O43" s="1326"/>
      <c r="P43" s="643"/>
      <c r="Q43" s="643"/>
      <c r="R43" s="643"/>
    </row>
    <row r="44" spans="2:18">
      <c r="B44" s="83">
        <v>27</v>
      </c>
      <c r="C44" s="92">
        <v>330000</v>
      </c>
      <c r="D44" s="86" t="s">
        <v>90</v>
      </c>
      <c r="E44" s="1253"/>
      <c r="F44" s="1253"/>
      <c r="G44" s="85" t="e">
        <f t="shared" si="0"/>
        <v>#DIV/0!</v>
      </c>
      <c r="I44" s="1318"/>
      <c r="J44" s="1319"/>
      <c r="K44" s="1330"/>
      <c r="L44" s="1319"/>
      <c r="M44" s="1319"/>
      <c r="N44" s="1319"/>
      <c r="O44" s="1326"/>
      <c r="P44" s="643"/>
      <c r="Q44" s="643"/>
      <c r="R44" s="643"/>
    </row>
    <row r="45" spans="2:18">
      <c r="B45" s="83">
        <v>28</v>
      </c>
      <c r="C45" s="92">
        <v>340000</v>
      </c>
      <c r="D45" s="86" t="s">
        <v>91</v>
      </c>
      <c r="E45" s="1253">
        <v>21965.4</v>
      </c>
      <c r="F45" s="1253">
        <v>22112.01</v>
      </c>
      <c r="G45" s="85">
        <f t="shared" si="0"/>
        <v>0.99336966652963721</v>
      </c>
      <c r="I45" s="1318"/>
      <c r="J45" s="1319"/>
      <c r="K45" s="1330"/>
      <c r="L45" s="1319"/>
      <c r="M45" s="1319"/>
      <c r="N45" s="1319"/>
      <c r="O45" s="1326"/>
      <c r="P45" s="643"/>
      <c r="Q45" s="643"/>
      <c r="R45" s="643"/>
    </row>
    <row r="46" spans="2:18" ht="25.5" customHeight="1">
      <c r="B46" s="83">
        <v>29</v>
      </c>
      <c r="C46" s="92">
        <v>360000</v>
      </c>
      <c r="D46" s="87" t="s">
        <v>70</v>
      </c>
      <c r="E46" s="1253"/>
      <c r="F46" s="1253"/>
      <c r="G46" s="85" t="e">
        <f t="shared" si="0"/>
        <v>#DIV/0!</v>
      </c>
      <c r="I46" s="1318"/>
      <c r="J46" s="1319"/>
      <c r="K46" s="1330"/>
      <c r="L46" s="1319"/>
      <c r="M46" s="1319"/>
      <c r="N46" s="1319"/>
      <c r="O46" s="1326"/>
      <c r="P46" s="643"/>
      <c r="Q46" s="643"/>
      <c r="R46" s="643"/>
    </row>
    <row r="47" spans="2:18">
      <c r="B47" s="83">
        <v>30</v>
      </c>
      <c r="C47" s="92">
        <v>390000</v>
      </c>
      <c r="D47" s="86" t="s">
        <v>73</v>
      </c>
      <c r="E47" s="1253"/>
      <c r="F47" s="1253">
        <v>1320</v>
      </c>
      <c r="G47" s="85">
        <f t="shared" si="0"/>
        <v>0</v>
      </c>
      <c r="I47" s="1321"/>
      <c r="J47" s="1319"/>
      <c r="K47" s="1330"/>
      <c r="L47" s="1319"/>
      <c r="M47" s="1319"/>
      <c r="N47" s="1319"/>
      <c r="O47" s="1326"/>
      <c r="P47" s="643"/>
      <c r="Q47" s="643"/>
      <c r="R47" s="643"/>
    </row>
    <row r="48" spans="2:18" ht="15" customHeight="1">
      <c r="B48" s="83">
        <v>31</v>
      </c>
      <c r="C48" s="90">
        <v>400000</v>
      </c>
      <c r="D48" s="88" t="s">
        <v>92</v>
      </c>
      <c r="E48" s="1256">
        <f>SUM(E49:E51)</f>
        <v>0</v>
      </c>
      <c r="F48" s="1256">
        <f>SUM(F49:F51)</f>
        <v>0</v>
      </c>
      <c r="G48" s="85" t="e">
        <f t="shared" si="0"/>
        <v>#DIV/0!</v>
      </c>
      <c r="I48" s="1325"/>
      <c r="J48" s="1324"/>
      <c r="K48" s="1320"/>
      <c r="L48" s="1319"/>
      <c r="M48" s="1319"/>
      <c r="N48" s="1319"/>
      <c r="O48" s="1326"/>
      <c r="P48" s="643"/>
      <c r="Q48" s="643"/>
      <c r="R48" s="643"/>
    </row>
    <row r="49" spans="2:18">
      <c r="B49" s="83">
        <v>32</v>
      </c>
      <c r="C49" s="92">
        <v>410000</v>
      </c>
      <c r="D49" s="86" t="s">
        <v>93</v>
      </c>
      <c r="E49" s="1253"/>
      <c r="F49" s="1253"/>
      <c r="G49" s="85" t="e">
        <f t="shared" si="0"/>
        <v>#DIV/0!</v>
      </c>
      <c r="I49" s="1319"/>
      <c r="J49" s="1319"/>
      <c r="K49" s="1319"/>
      <c r="L49" s="1319"/>
      <c r="M49" s="1319"/>
      <c r="N49" s="1319"/>
      <c r="O49" s="1326"/>
      <c r="P49" s="643"/>
      <c r="Q49" s="643"/>
      <c r="R49" s="643"/>
    </row>
    <row r="50" spans="2:18">
      <c r="B50" s="83">
        <v>33</v>
      </c>
      <c r="C50" s="92">
        <v>420000</v>
      </c>
      <c r="D50" s="86" t="s">
        <v>94</v>
      </c>
      <c r="E50" s="1253"/>
      <c r="F50" s="1253"/>
      <c r="G50" s="85" t="e">
        <f t="shared" si="0"/>
        <v>#DIV/0!</v>
      </c>
      <c r="I50" s="1319"/>
      <c r="J50" s="1319"/>
      <c r="K50" s="1319"/>
      <c r="L50" s="1319"/>
      <c r="M50" s="1319"/>
      <c r="N50" s="1319"/>
      <c r="O50" s="1326"/>
      <c r="P50" s="643"/>
      <c r="Q50" s="643"/>
      <c r="R50" s="643"/>
    </row>
    <row r="51" spans="2:18">
      <c r="B51" s="83">
        <v>34</v>
      </c>
      <c r="C51" s="92">
        <v>490000</v>
      </c>
      <c r="D51" s="86" t="s">
        <v>95</v>
      </c>
      <c r="E51" s="1253"/>
      <c r="F51" s="1253"/>
      <c r="G51" s="85" t="e">
        <f t="shared" si="0"/>
        <v>#DIV/0!</v>
      </c>
      <c r="I51" s="1318"/>
      <c r="J51" s="1318"/>
      <c r="K51" s="1318"/>
      <c r="L51" s="1319"/>
      <c r="M51" s="1319"/>
      <c r="N51" s="1319"/>
      <c r="O51" s="1326"/>
      <c r="P51" s="643"/>
      <c r="Q51" s="643"/>
      <c r="R51" s="643"/>
    </row>
    <row r="52" spans="2:18" ht="15" customHeight="1">
      <c r="B52" s="83">
        <v>35</v>
      </c>
      <c r="C52" s="90">
        <v>500000</v>
      </c>
      <c r="D52" s="88" t="s">
        <v>96</v>
      </c>
      <c r="E52" s="1256">
        <f>SUM(E53+E54+E55+E56-E57)</f>
        <v>47125.16</v>
      </c>
      <c r="F52" s="1256">
        <f>SUM(F53+F54+F55+F56-F57)</f>
        <v>64419.5</v>
      </c>
      <c r="G52" s="85">
        <f t="shared" si="0"/>
        <v>0.73153563750106732</v>
      </c>
      <c r="I52" s="1318"/>
      <c r="J52" s="1319"/>
      <c r="K52" s="1330"/>
      <c r="L52" s="1319"/>
      <c r="M52" s="1319"/>
      <c r="N52" s="1319"/>
      <c r="O52" s="1326"/>
      <c r="P52" s="643"/>
      <c r="Q52" s="643"/>
      <c r="R52" s="643"/>
    </row>
    <row r="53" spans="2:18">
      <c r="B53" s="83">
        <v>36</v>
      </c>
      <c r="C53" s="92">
        <v>510000</v>
      </c>
      <c r="D53" s="86" t="s">
        <v>97</v>
      </c>
      <c r="E53" s="1253">
        <v>47125.16</v>
      </c>
      <c r="F53" s="1253">
        <v>64419.5</v>
      </c>
      <c r="G53" s="85">
        <f t="shared" si="0"/>
        <v>0.73153563750106732</v>
      </c>
      <c r="I53" s="1325"/>
      <c r="J53" s="1324"/>
      <c r="K53" s="1320"/>
      <c r="L53" s="1319"/>
      <c r="M53" s="1319"/>
      <c r="N53" s="1319"/>
      <c r="O53" s="1326"/>
      <c r="P53" s="643"/>
      <c r="Q53" s="643"/>
      <c r="R53" s="643"/>
    </row>
    <row r="54" spans="2:18">
      <c r="B54" s="83">
        <v>37</v>
      </c>
      <c r="C54" s="92">
        <v>520000</v>
      </c>
      <c r="D54" s="86" t="s">
        <v>98</v>
      </c>
      <c r="E54" s="1253"/>
      <c r="F54" s="1253"/>
      <c r="G54" s="85" t="e">
        <f t="shared" si="0"/>
        <v>#DIV/0!</v>
      </c>
      <c r="I54" s="1319"/>
      <c r="J54" s="1319"/>
      <c r="K54" s="1319"/>
      <c r="L54" s="1319"/>
      <c r="M54" s="1319"/>
      <c r="N54" s="1319"/>
      <c r="O54" s="1326"/>
      <c r="P54" s="643"/>
      <c r="Q54" s="643"/>
      <c r="R54" s="643"/>
    </row>
    <row r="55" spans="2:18">
      <c r="B55" s="83">
        <v>38</v>
      </c>
      <c r="C55" s="92">
        <v>530000</v>
      </c>
      <c r="D55" s="86" t="s">
        <v>99</v>
      </c>
      <c r="E55" s="1253"/>
      <c r="F55" s="1253"/>
      <c r="G55" s="85" t="e">
        <f t="shared" si="0"/>
        <v>#DIV/0!</v>
      </c>
      <c r="I55" s="1319"/>
      <c r="J55" s="1319"/>
      <c r="K55" s="1319"/>
      <c r="L55" s="1319"/>
      <c r="M55" s="1319"/>
      <c r="N55" s="1319"/>
      <c r="O55" s="1326"/>
      <c r="P55" s="643"/>
      <c r="Q55" s="643"/>
      <c r="R55" s="643"/>
    </row>
    <row r="56" spans="2:18">
      <c r="B56" s="83">
        <v>39</v>
      </c>
      <c r="C56" s="92">
        <v>590000</v>
      </c>
      <c r="D56" s="86" t="s">
        <v>100</v>
      </c>
      <c r="E56" s="1253"/>
      <c r="F56" s="1253"/>
      <c r="G56" s="85" t="e">
        <f t="shared" si="0"/>
        <v>#DIV/0!</v>
      </c>
      <c r="I56" s="1318"/>
      <c r="J56" s="1318"/>
      <c r="K56" s="1318"/>
      <c r="L56" s="1319"/>
      <c r="M56" s="1319"/>
      <c r="N56" s="1319"/>
      <c r="O56" s="1326"/>
      <c r="P56" s="643"/>
      <c r="Q56" s="643"/>
      <c r="R56" s="643"/>
    </row>
    <row r="57" spans="2:18">
      <c r="B57" s="83">
        <v>40</v>
      </c>
      <c r="C57" s="92">
        <v>590000</v>
      </c>
      <c r="D57" s="86" t="s">
        <v>101</v>
      </c>
      <c r="E57" s="1253"/>
      <c r="F57" s="1253"/>
      <c r="G57" s="85" t="e">
        <f t="shared" si="0"/>
        <v>#DIV/0!</v>
      </c>
      <c r="I57" s="1318"/>
      <c r="J57" s="1319"/>
      <c r="K57" s="1330"/>
      <c r="L57" s="1331"/>
      <c r="M57" s="1331"/>
      <c r="N57" s="1331"/>
      <c r="O57" s="1332"/>
      <c r="P57" s="643"/>
      <c r="Q57" s="643"/>
      <c r="R57" s="643"/>
    </row>
    <row r="58" spans="2:18" ht="22.5" customHeight="1">
      <c r="B58" s="83">
        <v>41</v>
      </c>
      <c r="C58" s="90"/>
      <c r="D58" s="84" t="s">
        <v>102</v>
      </c>
      <c r="E58" s="1256">
        <f>SUM(E41+E48+E52)</f>
        <v>115963.18000000001</v>
      </c>
      <c r="F58" s="1256">
        <f>SUM(F41+F48+F52)</f>
        <v>109578.70999999999</v>
      </c>
      <c r="G58" s="85">
        <f t="shared" si="0"/>
        <v>1.0582637813494977</v>
      </c>
      <c r="I58" s="1325"/>
      <c r="J58" s="1324"/>
      <c r="K58" s="1320"/>
      <c r="L58" s="1331"/>
      <c r="M58" s="1331"/>
      <c r="N58" s="1331"/>
      <c r="O58" s="1332"/>
      <c r="P58" s="643"/>
      <c r="Q58" s="643"/>
      <c r="R58" s="643"/>
    </row>
    <row r="59" spans="2:18">
      <c r="B59" s="79"/>
      <c r="C59" s="93"/>
      <c r="D59" s="79"/>
      <c r="E59" s="78"/>
      <c r="F59" s="152"/>
      <c r="G59" s="78"/>
      <c r="I59" s="1313"/>
      <c r="J59" s="1313"/>
      <c r="K59" s="1313"/>
      <c r="L59" s="1313"/>
      <c r="M59" s="1313"/>
      <c r="N59" s="1313"/>
      <c r="O59" s="1313"/>
      <c r="P59" s="643"/>
      <c r="Q59" s="643"/>
      <c r="R59" s="643"/>
    </row>
    <row r="60" spans="2:18" s="120" customFormat="1">
      <c r="B60" s="118"/>
      <c r="C60" s="119"/>
      <c r="E60" s="121"/>
      <c r="F60" s="153" t="s">
        <v>103</v>
      </c>
      <c r="G60" s="122"/>
      <c r="I60" s="1313"/>
      <c r="J60" s="1313"/>
      <c r="K60" s="1313"/>
      <c r="L60" s="1313"/>
      <c r="M60" s="1313"/>
      <c r="N60" s="1313"/>
      <c r="O60" s="1313"/>
      <c r="P60" s="1333"/>
      <c r="Q60" s="1333"/>
      <c r="R60" s="1333"/>
    </row>
    <row r="61" spans="2:18" s="120" customFormat="1">
      <c r="B61" s="118"/>
      <c r="C61" s="123"/>
      <c r="D61" s="118"/>
      <c r="E61" s="124"/>
      <c r="F61" s="153" t="s">
        <v>26</v>
      </c>
      <c r="G61" s="121"/>
      <c r="I61" s="1334"/>
      <c r="J61" s="1334"/>
      <c r="K61" s="1334"/>
      <c r="L61" s="1334"/>
      <c r="M61" s="1334"/>
      <c r="N61" s="1334"/>
      <c r="O61" s="1334"/>
      <c r="P61" s="1333"/>
      <c r="Q61" s="1333"/>
      <c r="R61" s="1333"/>
    </row>
    <row r="62" spans="2:18" s="120" customFormat="1">
      <c r="B62" s="118"/>
      <c r="C62" s="119"/>
      <c r="E62" s="125"/>
      <c r="F62" s="153" t="s">
        <v>1688</v>
      </c>
      <c r="G62" s="121"/>
      <c r="I62" s="1334"/>
      <c r="J62" s="1334"/>
      <c r="K62" s="1334"/>
      <c r="L62" s="1334"/>
      <c r="M62" s="1334"/>
      <c r="N62" s="1334"/>
      <c r="O62" s="1334"/>
      <c r="P62" s="1333"/>
      <c r="Q62" s="1333"/>
      <c r="R62" s="1333"/>
    </row>
    <row r="63" spans="2:18" s="120" customFormat="1">
      <c r="C63" s="119"/>
      <c r="I63" s="1334"/>
      <c r="J63" s="1334"/>
      <c r="K63" s="1334"/>
      <c r="L63" s="1334"/>
      <c r="M63" s="1334"/>
      <c r="N63" s="1334"/>
      <c r="O63" s="1334"/>
      <c r="P63" s="1333"/>
      <c r="Q63" s="1333"/>
      <c r="R63" s="1333"/>
    </row>
    <row r="64" spans="2:18" s="120" customFormat="1">
      <c r="C64" s="119"/>
      <c r="I64" s="1334"/>
      <c r="J64" s="1334"/>
      <c r="K64" s="1334"/>
      <c r="L64" s="1334"/>
      <c r="M64" s="1334"/>
      <c r="N64" s="1334"/>
      <c r="O64" s="1334"/>
      <c r="P64" s="1333"/>
      <c r="Q64" s="1333"/>
      <c r="R64" s="1333"/>
    </row>
    <row r="65" spans="9:18">
      <c r="I65" s="1313"/>
      <c r="J65" s="1313"/>
      <c r="K65" s="1313"/>
      <c r="L65" s="1313"/>
      <c r="M65" s="1313"/>
      <c r="N65" s="1313"/>
      <c r="O65" s="1313"/>
      <c r="P65" s="643"/>
      <c r="Q65" s="643"/>
      <c r="R65" s="643"/>
    </row>
    <row r="66" spans="9:18">
      <c r="I66" s="1313"/>
      <c r="J66" s="1313"/>
      <c r="K66" s="1313"/>
      <c r="L66" s="1313"/>
      <c r="M66" s="1313"/>
      <c r="N66" s="1313"/>
      <c r="O66" s="1313"/>
      <c r="P66" s="643"/>
      <c r="Q66" s="643"/>
      <c r="R66" s="643"/>
    </row>
    <row r="67" spans="9:18">
      <c r="I67" s="1313"/>
      <c r="J67" s="1313"/>
      <c r="K67" s="1313"/>
      <c r="L67" s="1313"/>
      <c r="M67" s="1313"/>
      <c r="N67" s="1313"/>
      <c r="O67" s="1313"/>
      <c r="P67" s="643"/>
      <c r="Q67" s="643"/>
      <c r="R67" s="643"/>
    </row>
    <row r="68" spans="9:18">
      <c r="I68" s="1313"/>
      <c r="J68" s="1313"/>
      <c r="K68" s="1313"/>
      <c r="L68" s="1313"/>
      <c r="M68" s="1313"/>
      <c r="N68" s="1313"/>
      <c r="O68" s="1313"/>
      <c r="P68" s="643"/>
      <c r="Q68" s="643"/>
      <c r="R68" s="643"/>
    </row>
    <row r="71" spans="9:18">
      <c r="I71" s="1231"/>
    </row>
    <row r="72" spans="9:18">
      <c r="I72" s="1232"/>
    </row>
  </sheetData>
  <sheetProtection password="A868" sheet="1" objects="1" scenarios="1" selectLockedCells="1" selectUnlockedCells="1"/>
  <mergeCells count="2">
    <mergeCell ref="B13:G13"/>
    <mergeCell ref="B14:G14"/>
  </mergeCells>
  <phoneticPr fontId="47" type="noConversion"/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C2:T41"/>
  <sheetViews>
    <sheetView showGridLines="0" view="pageBreakPreview" zoomScale="90" zoomScaleNormal="100" zoomScaleSheetLayoutView="90" workbookViewId="0">
      <selection activeCell="M17" sqref="M17"/>
    </sheetView>
  </sheetViews>
  <sheetFormatPr defaultRowHeight="12.75"/>
  <cols>
    <col min="1" max="1" width="8.796875" style="20"/>
    <col min="2" max="3" width="8.69921875" style="20" customWidth="1"/>
    <col min="4" max="4" width="33.59765625" style="20" customWidth="1"/>
    <col min="5" max="5" width="13.19921875" style="20" customWidth="1"/>
    <col min="6" max="6" width="11.69921875" style="20" customWidth="1"/>
    <col min="7" max="7" width="7.69921875" style="21" customWidth="1"/>
    <col min="8" max="8" width="8.69921875" style="21" customWidth="1"/>
    <col min="9" max="20" width="6.5" style="21" customWidth="1"/>
    <col min="21" max="16384" width="8.796875" style="20"/>
  </cols>
  <sheetData>
    <row r="2" spans="3:20" s="300" customFormat="1" ht="15" customHeight="1">
      <c r="C2" s="273" t="s">
        <v>55</v>
      </c>
      <c r="D2" s="267"/>
      <c r="E2" s="297"/>
      <c r="F2" s="265" t="s">
        <v>413</v>
      </c>
      <c r="G2" s="298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</row>
    <row r="3" spans="3:20" s="300" customFormat="1" ht="30" customHeight="1">
      <c r="C3" s="267" t="s">
        <v>15</v>
      </c>
      <c r="D3" s="933" t="s">
        <v>1165</v>
      </c>
      <c r="E3" s="269"/>
      <c r="F3" s="268" t="s">
        <v>31</v>
      </c>
      <c r="G3" s="1222" t="s">
        <v>1166</v>
      </c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</row>
    <row r="4" spans="3:20" s="266" customFormat="1" ht="15" customHeight="1">
      <c r="C4" s="301"/>
      <c r="D4" s="301"/>
      <c r="E4" s="276"/>
      <c r="F4" s="268"/>
      <c r="G4" s="269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</row>
    <row r="5" spans="3:20" s="266" customFormat="1" ht="15" customHeight="1">
      <c r="C5" s="267" t="s">
        <v>19</v>
      </c>
      <c r="D5" s="933" t="s">
        <v>1167</v>
      </c>
      <c r="E5" s="269"/>
      <c r="F5" s="268" t="s">
        <v>20</v>
      </c>
      <c r="G5" s="1222" t="s">
        <v>127</v>
      </c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</row>
    <row r="6" spans="3:20" s="266" customFormat="1" ht="15" customHeight="1">
      <c r="C6" s="303"/>
      <c r="D6" s="304"/>
      <c r="E6" s="269"/>
      <c r="F6" s="268"/>
      <c r="G6" s="269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</row>
    <row r="7" spans="3:20" s="266" customFormat="1" ht="15" customHeight="1">
      <c r="C7" s="305" t="s">
        <v>16</v>
      </c>
      <c r="D7" s="937" t="s">
        <v>1168</v>
      </c>
      <c r="E7" s="306"/>
      <c r="F7" s="268" t="s">
        <v>30</v>
      </c>
      <c r="G7" s="276" t="s">
        <v>414</v>
      </c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</row>
    <row r="8" spans="3:20" s="266" customFormat="1" ht="15" customHeight="1">
      <c r="C8" s="276"/>
      <c r="D8" s="268"/>
      <c r="E8" s="269"/>
      <c r="F8" s="268"/>
      <c r="G8" s="276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</row>
    <row r="9" spans="3:20" s="266" customFormat="1" ht="15" customHeight="1">
      <c r="C9" s="268" t="s">
        <v>28</v>
      </c>
      <c r="D9" s="937" t="s">
        <v>1169</v>
      </c>
      <c r="E9" s="269"/>
      <c r="F9" s="278" t="s">
        <v>23</v>
      </c>
      <c r="G9" s="307" t="s">
        <v>414</v>
      </c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</row>
    <row r="10" spans="3:20" s="266" customFormat="1" ht="15" customHeight="1">
      <c r="C10" s="276"/>
      <c r="D10" s="276"/>
      <c r="E10" s="269"/>
      <c r="F10" s="278" t="s">
        <v>54</v>
      </c>
      <c r="G10" s="1221" t="s">
        <v>1641</v>
      </c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</row>
    <row r="11" spans="3:20" s="266" customFormat="1" ht="15" customHeight="1">
      <c r="C11" s="268"/>
      <c r="D11" s="268"/>
      <c r="E11" s="276"/>
      <c r="F11" s="278" t="s">
        <v>24</v>
      </c>
      <c r="G11" s="307" t="s">
        <v>414</v>
      </c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</row>
    <row r="12" spans="3:20" s="266" customFormat="1" ht="15" customHeight="1">
      <c r="C12" s="304"/>
      <c r="D12" s="304"/>
      <c r="E12" s="276"/>
      <c r="F12" s="276"/>
      <c r="G12" s="269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</row>
    <row r="13" spans="3:20" s="309" customFormat="1" ht="15" customHeight="1">
      <c r="C13" s="1360" t="s">
        <v>415</v>
      </c>
      <c r="D13" s="1360"/>
      <c r="E13" s="1360"/>
      <c r="F13" s="1360"/>
      <c r="G13" s="1360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</row>
    <row r="14" spans="3:20" s="309" customFormat="1" ht="15" customHeight="1">
      <c r="C14" s="1360" t="s">
        <v>416</v>
      </c>
      <c r="D14" s="1360"/>
      <c r="E14" s="1360"/>
      <c r="F14" s="1360"/>
      <c r="G14" s="1360"/>
      <c r="H14" s="308"/>
      <c r="I14" s="308"/>
      <c r="J14" s="308"/>
      <c r="K14" s="308"/>
      <c r="L14" s="308"/>
      <c r="M14" s="308"/>
      <c r="N14" s="308"/>
      <c r="O14" s="308"/>
      <c r="P14" s="308"/>
      <c r="Q14" s="308"/>
      <c r="R14" s="308"/>
      <c r="S14" s="308"/>
      <c r="T14" s="308"/>
    </row>
    <row r="15" spans="3:20" s="279" customFormat="1" ht="15" customHeight="1">
      <c r="C15" s="1360" t="s">
        <v>1638</v>
      </c>
      <c r="D15" s="1360"/>
      <c r="E15" s="1360"/>
      <c r="F15" s="1360"/>
      <c r="G15" s="136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</row>
    <row r="16" spans="3:20" s="266" customFormat="1" ht="15" customHeight="1" thickBot="1">
      <c r="C16" s="275"/>
      <c r="D16" s="275"/>
      <c r="E16" s="275"/>
      <c r="F16" s="275"/>
      <c r="G16" s="188" t="s">
        <v>58</v>
      </c>
      <c r="H16" s="302"/>
      <c r="I16" s="302"/>
      <c r="J16" s="850" t="s">
        <v>799</v>
      </c>
      <c r="K16" s="302"/>
      <c r="L16" s="302"/>
      <c r="M16" s="302"/>
      <c r="N16" s="302"/>
      <c r="O16" s="302"/>
      <c r="P16" s="302"/>
      <c r="Q16" s="302"/>
      <c r="R16" s="302"/>
      <c r="S16" s="302"/>
      <c r="T16" s="302"/>
    </row>
    <row r="17" spans="3:20" ht="54" customHeight="1" thickBot="1">
      <c r="C17" s="311" t="s">
        <v>417</v>
      </c>
      <c r="D17" s="312" t="s">
        <v>107</v>
      </c>
      <c r="E17" s="311" t="s">
        <v>62</v>
      </c>
      <c r="F17" s="313" t="s">
        <v>61</v>
      </c>
      <c r="G17" s="311" t="s">
        <v>1642</v>
      </c>
    </row>
    <row r="18" spans="3:20" ht="12" customHeight="1" thickBot="1">
      <c r="C18" s="314">
        <v>1</v>
      </c>
      <c r="D18" s="315">
        <v>2</v>
      </c>
      <c r="E18" s="316">
        <v>3</v>
      </c>
      <c r="F18" s="314">
        <v>4</v>
      </c>
      <c r="G18" s="314">
        <v>5</v>
      </c>
    </row>
    <row r="19" spans="3:20" ht="15" customHeight="1" thickBot="1">
      <c r="C19" s="317" t="s">
        <v>418</v>
      </c>
      <c r="D19" s="318" t="s">
        <v>419</v>
      </c>
      <c r="E19" s="319">
        <f>SUM(E20+E23+E27)</f>
        <v>245748.58000000002</v>
      </c>
      <c r="F19" s="319">
        <f>SUM(F20+F23+F27)</f>
        <v>248816.34</v>
      </c>
      <c r="G19" s="319">
        <f t="shared" ref="G19:G28" si="0">SUM(F19/E19)</f>
        <v>1.0124833274723295</v>
      </c>
    </row>
    <row r="20" spans="3:20" ht="15" customHeight="1">
      <c r="C20" s="320" t="s">
        <v>420</v>
      </c>
      <c r="D20" s="321" t="s">
        <v>421</v>
      </c>
      <c r="E20" s="322">
        <f>SUM(E21:E22)</f>
        <v>153674.79</v>
      </c>
      <c r="F20" s="322">
        <f>SUM(F21:F22)</f>
        <v>155638.51999999999</v>
      </c>
      <c r="G20" s="319">
        <f t="shared" si="0"/>
        <v>1.0127784784999543</v>
      </c>
    </row>
    <row r="21" spans="3:20" ht="15" customHeight="1">
      <c r="C21" s="320" t="s">
        <v>422</v>
      </c>
      <c r="D21" s="323" t="s">
        <v>423</v>
      </c>
      <c r="E21" s="1291">
        <f>'Obrazac 2 - analitika NP'!I22+'Obrazac 2 - analitika NP'!I25+'Obrazac 2 - analitika NP'!I26+'Obrazac 2 - analitika NP'!I28</f>
        <v>141486.66</v>
      </c>
      <c r="F21" s="1291">
        <f>'Obrazac 2 - analitika NP'!H22+'Obrazac 2 - analitika NP'!H25+'Obrazac 2 - analitika NP'!H26+'Obrazac 2 - analitika NP'!H28+'Obrazac 2 - analitika NP'!H38</f>
        <v>143246.03999999998</v>
      </c>
      <c r="G21" s="324">
        <f>SUM(F21/E21)*100</f>
        <v>101.2434953231633</v>
      </c>
    </row>
    <row r="22" spans="3:20" ht="15" customHeight="1">
      <c r="C22" s="320" t="s">
        <v>424</v>
      </c>
      <c r="D22" s="325" t="s">
        <v>425</v>
      </c>
      <c r="E22" s="1291">
        <f>'Obrazac 2 - analitika NP'!I31+'Obrazac 2 - Zbirni analitika '!I37</f>
        <v>12188.13</v>
      </c>
      <c r="F22" s="1291">
        <f>'Obrazac 2 - Zbirni analitika '!H37+'Obrazac 2 - Zbirni analitika '!H31</f>
        <v>12392.480000000001</v>
      </c>
      <c r="G22" s="324">
        <f>SUM(F22/E22)*100</f>
        <v>101.67663127977798</v>
      </c>
    </row>
    <row r="23" spans="3:20" ht="15" customHeight="1">
      <c r="C23" s="320" t="s">
        <v>426</v>
      </c>
      <c r="D23" s="321" t="s">
        <v>427</v>
      </c>
      <c r="E23" s="322">
        <f>SUM(E24:E26)</f>
        <v>92073.790000000008</v>
      </c>
      <c r="F23" s="322">
        <f>SUM(F24:F26)</f>
        <v>93177.82</v>
      </c>
      <c r="G23" s="322">
        <f t="shared" si="0"/>
        <v>1.011990708756531</v>
      </c>
    </row>
    <row r="24" spans="3:20" ht="15" customHeight="1">
      <c r="C24" s="320" t="s">
        <v>428</v>
      </c>
      <c r="D24" s="323" t="s">
        <v>429</v>
      </c>
      <c r="E24" s="1291">
        <f>'Obrazac 2 - analitika NP'!I32</f>
        <v>50989.14</v>
      </c>
      <c r="F24" s="1291">
        <f>'Obrazac 2 - analitika NP'!H32</f>
        <v>51640.71</v>
      </c>
      <c r="G24" s="324">
        <f t="shared" si="0"/>
        <v>1.0127786034437922</v>
      </c>
    </row>
    <row r="25" spans="3:20" ht="15" customHeight="1">
      <c r="C25" s="320" t="s">
        <v>430</v>
      </c>
      <c r="D25" s="323" t="s">
        <v>431</v>
      </c>
      <c r="E25" s="1291">
        <f>'Obrazac 2 - analitika NP'!I33</f>
        <v>36579.15</v>
      </c>
      <c r="F25" s="1291">
        <f>'Obrazac 2 - analitika NP'!H33</f>
        <v>37046.620000000003</v>
      </c>
      <c r="G25" s="324">
        <f t="shared" si="0"/>
        <v>1.0127796846017472</v>
      </c>
    </row>
    <row r="26" spans="3:20" ht="15" customHeight="1">
      <c r="C26" s="320" t="s">
        <v>432</v>
      </c>
      <c r="D26" s="323" t="s">
        <v>433</v>
      </c>
      <c r="E26" s="1291">
        <f>'Obrazac 2 - analitika NP'!I34</f>
        <v>4505.5</v>
      </c>
      <c r="F26" s="1291">
        <f>'Obrazac 2 - analitika NP'!H34</f>
        <v>4490.49</v>
      </c>
      <c r="G26" s="324">
        <f t="shared" si="0"/>
        <v>0.99666851625790698</v>
      </c>
    </row>
    <row r="27" spans="3:20" ht="15" customHeight="1">
      <c r="C27" s="326" t="s">
        <v>434</v>
      </c>
      <c r="D27" s="321" t="s">
        <v>435</v>
      </c>
      <c r="E27" s="327"/>
      <c r="F27" s="327"/>
      <c r="G27" s="322" t="e">
        <f t="shared" si="0"/>
        <v>#DIV/0!</v>
      </c>
    </row>
    <row r="28" spans="3:20" ht="30" customHeight="1" thickBot="1">
      <c r="C28" s="328" t="s">
        <v>436</v>
      </c>
      <c r="D28" s="329" t="s">
        <v>437</v>
      </c>
      <c r="E28" s="330">
        <v>8</v>
      </c>
      <c r="F28" s="330">
        <v>8</v>
      </c>
      <c r="G28" s="330">
        <f t="shared" si="0"/>
        <v>1</v>
      </c>
    </row>
    <row r="29" spans="3:20">
      <c r="C29" s="331"/>
      <c r="D29" s="21"/>
      <c r="E29" s="21"/>
      <c r="F29" s="21"/>
    </row>
    <row r="30" spans="3:20" ht="12.75" customHeight="1">
      <c r="C30" s="21"/>
      <c r="D30" s="21"/>
      <c r="F30" s="1361" t="s">
        <v>103</v>
      </c>
      <c r="G30" s="1361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</row>
    <row r="31" spans="3:20">
      <c r="C31" s="21"/>
      <c r="D31" s="21"/>
      <c r="E31" s="332"/>
      <c r="F31" s="1361" t="s">
        <v>438</v>
      </c>
      <c r="G31" s="1361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</row>
    <row r="32" spans="3:20">
      <c r="C32" s="21"/>
      <c r="D32" s="21"/>
      <c r="E32" s="333"/>
      <c r="F32" s="1362" t="s">
        <v>1688</v>
      </c>
      <c r="G32" s="1362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</row>
    <row r="33" spans="3:20">
      <c r="C33" s="21"/>
      <c r="D33" s="21"/>
      <c r="E33" s="21"/>
      <c r="F33" s="21"/>
    </row>
    <row r="34" spans="3:20">
      <c r="C34" s="21"/>
      <c r="D34" s="21"/>
      <c r="E34" s="21"/>
      <c r="F34" s="21"/>
    </row>
    <row r="35" spans="3:20">
      <c r="C35" s="21"/>
      <c r="D35" s="21"/>
      <c r="E35" s="21"/>
      <c r="F35" s="21"/>
    </row>
    <row r="36" spans="3:20">
      <c r="C36" s="21"/>
      <c r="D36" s="21"/>
      <c r="E36" s="21"/>
      <c r="F36" s="21"/>
    </row>
    <row r="37" spans="3:20">
      <c r="C37" s="21"/>
      <c r="D37" s="21"/>
      <c r="E37" s="21"/>
      <c r="F37" s="21"/>
    </row>
    <row r="38" spans="3:20">
      <c r="C38" s="21"/>
      <c r="D38" s="21"/>
      <c r="E38" s="21"/>
      <c r="F38" s="21"/>
    </row>
    <row r="39" spans="3:20">
      <c r="C39" s="21"/>
      <c r="D39" s="21"/>
      <c r="E39" s="21"/>
      <c r="F39" s="21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</row>
    <row r="40" spans="3:20">
      <c r="C40" s="21"/>
      <c r="D40" s="21"/>
      <c r="E40" s="21"/>
      <c r="F40" s="21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</row>
    <row r="41" spans="3:20">
      <c r="C41" s="21"/>
      <c r="D41" s="21"/>
      <c r="E41" s="21"/>
      <c r="F41" s="21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</row>
  </sheetData>
  <sheetProtection password="A868" sheet="1" objects="1" scenarios="1" selectLockedCells="1" selectUnlockedCells="1"/>
  <mergeCells count="6">
    <mergeCell ref="C15:G15"/>
    <mergeCell ref="C14:G14"/>
    <mergeCell ref="C13:G13"/>
    <mergeCell ref="F30:G30"/>
    <mergeCell ref="F32:G32"/>
    <mergeCell ref="F31:G31"/>
  </mergeCells>
  <pageMargins left="0.70866141732283472" right="0.70866141732283472" top="0.35433070866141736" bottom="0.35433070866141736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BM41"/>
  <sheetViews>
    <sheetView showGridLines="0" view="pageBreakPreview" zoomScale="90" zoomScaleNormal="100" zoomScaleSheetLayoutView="90" workbookViewId="0">
      <selection activeCell="O33" sqref="O33"/>
    </sheetView>
  </sheetViews>
  <sheetFormatPr defaultRowHeight="12.75"/>
  <cols>
    <col min="1" max="1" width="5.69921875" style="341" customWidth="1"/>
    <col min="2" max="2" width="8.69921875" style="341" customWidth="1"/>
    <col min="3" max="3" width="24.69921875" style="341" customWidth="1"/>
    <col min="4" max="4" width="8.59765625" style="341" customWidth="1"/>
    <col min="5" max="5" width="9.69921875" style="341" customWidth="1"/>
    <col min="6" max="6" width="3.59765625" style="341" customWidth="1"/>
    <col min="7" max="17" width="3.296875" style="341" customWidth="1"/>
    <col min="18" max="18" width="8.69921875" style="341" customWidth="1"/>
    <col min="19" max="16384" width="8.796875" style="341"/>
  </cols>
  <sheetData>
    <row r="2" spans="2:18" s="283" customFormat="1" ht="15" customHeight="1">
      <c r="B2" s="261" t="s">
        <v>55</v>
      </c>
      <c r="C2" s="334"/>
      <c r="E2" s="268"/>
      <c r="N2" s="1372" t="s">
        <v>439</v>
      </c>
      <c r="O2" s="1372"/>
      <c r="P2" s="1372"/>
      <c r="Q2" s="1372"/>
    </row>
    <row r="3" spans="2:18" s="283" customFormat="1" ht="29.25" customHeight="1">
      <c r="B3" s="267" t="s">
        <v>15</v>
      </c>
      <c r="C3" s="1364" t="s">
        <v>1165</v>
      </c>
      <c r="D3" s="1364"/>
      <c r="E3" s="268"/>
      <c r="N3" s="1373" t="s">
        <v>31</v>
      </c>
      <c r="O3" s="1373"/>
      <c r="P3" s="1373"/>
      <c r="Q3" s="1373"/>
      <c r="R3" s="1222" t="s">
        <v>1166</v>
      </c>
    </row>
    <row r="4" spans="2:18" s="283" customFormat="1" ht="15" customHeight="1">
      <c r="B4" s="301"/>
      <c r="C4" s="334"/>
      <c r="E4" s="268"/>
      <c r="N4" s="268"/>
    </row>
    <row r="5" spans="2:18" s="283" customFormat="1" ht="15" customHeight="1">
      <c r="B5" s="267" t="s">
        <v>19</v>
      </c>
      <c r="C5" s="933" t="s">
        <v>1167</v>
      </c>
      <c r="E5" s="268"/>
      <c r="N5" s="1373" t="s">
        <v>20</v>
      </c>
      <c r="O5" s="1373"/>
      <c r="P5" s="1373"/>
      <c r="Q5" s="1373"/>
      <c r="R5" s="1223" t="s">
        <v>127</v>
      </c>
    </row>
    <row r="6" spans="2:18" s="283" customFormat="1" ht="15" customHeight="1">
      <c r="B6" s="303"/>
      <c r="E6" s="268"/>
      <c r="N6" s="268"/>
    </row>
    <row r="7" spans="2:18" s="283" customFormat="1" ht="15" customHeight="1">
      <c r="B7" s="305" t="s">
        <v>16</v>
      </c>
      <c r="C7" s="937" t="s">
        <v>1168</v>
      </c>
      <c r="E7" s="268"/>
      <c r="N7" s="1373" t="s">
        <v>30</v>
      </c>
      <c r="O7" s="1373"/>
      <c r="P7" s="1373"/>
      <c r="Q7" s="1373"/>
      <c r="R7" s="283" t="s">
        <v>18</v>
      </c>
    </row>
    <row r="8" spans="2:18" s="283" customFormat="1" ht="15" customHeight="1">
      <c r="B8" s="276"/>
      <c r="C8" s="276"/>
      <c r="E8" s="268"/>
      <c r="N8" s="268"/>
    </row>
    <row r="9" spans="2:18" s="283" customFormat="1" ht="15" customHeight="1">
      <c r="B9" s="268" t="s">
        <v>28</v>
      </c>
      <c r="C9" s="937" t="s">
        <v>1169</v>
      </c>
      <c r="E9" s="277"/>
      <c r="N9" s="1365" t="s">
        <v>23</v>
      </c>
      <c r="O9" s="1365"/>
      <c r="P9" s="1365"/>
      <c r="Q9" s="1365"/>
      <c r="R9" s="335" t="s">
        <v>18</v>
      </c>
    </row>
    <row r="10" spans="2:18" s="283" customFormat="1" ht="15" customHeight="1">
      <c r="B10" s="276"/>
      <c r="C10" s="276"/>
      <c r="E10" s="268"/>
      <c r="N10" s="1365" t="s">
        <v>54</v>
      </c>
      <c r="O10" s="1365"/>
      <c r="P10" s="1365"/>
      <c r="Q10" s="1365"/>
      <c r="R10" s="1224" t="s">
        <v>1641</v>
      </c>
    </row>
    <row r="11" spans="2:18" s="283" customFormat="1" ht="15" customHeight="1">
      <c r="B11" s="268"/>
      <c r="C11" s="276"/>
      <c r="E11" s="277"/>
      <c r="N11" s="1365" t="s">
        <v>24</v>
      </c>
      <c r="O11" s="1365"/>
      <c r="P11" s="1365"/>
      <c r="Q11" s="1365"/>
      <c r="R11" s="335" t="s">
        <v>18</v>
      </c>
    </row>
    <row r="12" spans="2:18" s="283" customFormat="1" ht="15" customHeight="1">
      <c r="C12" s="336"/>
      <c r="R12" s="337"/>
    </row>
    <row r="13" spans="2:18" s="279" customFormat="1" ht="15" customHeight="1">
      <c r="B13" s="1360" t="s">
        <v>440</v>
      </c>
      <c r="C13" s="1360"/>
      <c r="D13" s="1360"/>
      <c r="E13" s="1360"/>
      <c r="F13" s="1360"/>
      <c r="G13" s="1360"/>
      <c r="H13" s="1360"/>
      <c r="I13" s="1360"/>
      <c r="J13" s="1360"/>
      <c r="K13" s="1360"/>
      <c r="L13" s="1360"/>
      <c r="M13" s="1360"/>
      <c r="N13" s="1360"/>
      <c r="O13" s="1360"/>
      <c r="P13" s="1360"/>
      <c r="Q13" s="1360"/>
      <c r="R13" s="1360"/>
    </row>
    <row r="14" spans="2:18" s="279" customFormat="1" ht="15" customHeight="1">
      <c r="B14" s="1360" t="s">
        <v>1638</v>
      </c>
      <c r="C14" s="1360"/>
      <c r="D14" s="1360"/>
      <c r="E14" s="1360"/>
      <c r="F14" s="1360"/>
      <c r="G14" s="1360"/>
      <c r="H14" s="1360"/>
      <c r="I14" s="1360"/>
      <c r="J14" s="1360"/>
      <c r="K14" s="1360"/>
      <c r="L14" s="1360"/>
      <c r="M14" s="1360"/>
      <c r="N14" s="1360"/>
      <c r="O14" s="1360"/>
      <c r="P14" s="1360"/>
      <c r="Q14" s="1360"/>
      <c r="R14" s="1360"/>
    </row>
    <row r="15" spans="2:18" s="283" customFormat="1" ht="15" customHeight="1">
      <c r="D15" s="338"/>
      <c r="R15" s="337"/>
    </row>
    <row r="16" spans="2:18" ht="36.75" customHeight="1">
      <c r="B16" s="1366" t="s">
        <v>441</v>
      </c>
      <c r="C16" s="1366" t="s">
        <v>442</v>
      </c>
      <c r="D16" s="1366" t="s">
        <v>443</v>
      </c>
      <c r="E16" s="1366" t="s">
        <v>444</v>
      </c>
      <c r="F16" s="1368" t="s">
        <v>445</v>
      </c>
      <c r="G16" s="1369"/>
      <c r="H16" s="1370"/>
      <c r="I16" s="1370"/>
      <c r="J16" s="1370"/>
      <c r="K16" s="1370"/>
      <c r="L16" s="1370"/>
      <c r="M16" s="1370"/>
      <c r="N16" s="1370"/>
      <c r="O16" s="1370"/>
      <c r="P16" s="1370"/>
      <c r="Q16" s="1371"/>
      <c r="R16" s="1366" t="s">
        <v>446</v>
      </c>
    </row>
    <row r="17" spans="2:65" ht="39" customHeight="1">
      <c r="B17" s="1366"/>
      <c r="C17" s="1367"/>
      <c r="D17" s="1366"/>
      <c r="E17" s="1366"/>
      <c r="F17" s="339" t="s">
        <v>447</v>
      </c>
      <c r="G17" s="339" t="s">
        <v>448</v>
      </c>
      <c r="H17" s="339" t="s">
        <v>449</v>
      </c>
      <c r="I17" s="339" t="s">
        <v>450</v>
      </c>
      <c r="J17" s="339" t="s">
        <v>451</v>
      </c>
      <c r="K17" s="339" t="s">
        <v>452</v>
      </c>
      <c r="L17" s="339" t="s">
        <v>453</v>
      </c>
      <c r="M17" s="339" t="s">
        <v>454</v>
      </c>
      <c r="N17" s="339" t="s">
        <v>455</v>
      </c>
      <c r="O17" s="339" t="s">
        <v>456</v>
      </c>
      <c r="P17" s="339" t="s">
        <v>457</v>
      </c>
      <c r="Q17" s="339" t="s">
        <v>458</v>
      </c>
      <c r="R17" s="1366"/>
    </row>
    <row r="18" spans="2:65" ht="12" customHeight="1">
      <c r="B18" s="342" t="s">
        <v>459</v>
      </c>
      <c r="C18" s="343">
        <v>2</v>
      </c>
      <c r="D18" s="344">
        <v>3</v>
      </c>
      <c r="E18" s="344">
        <v>4</v>
      </c>
      <c r="F18" s="345">
        <v>5</v>
      </c>
      <c r="G18" s="345">
        <v>6</v>
      </c>
      <c r="H18" s="345">
        <v>7</v>
      </c>
      <c r="I18" s="345">
        <v>8</v>
      </c>
      <c r="J18" s="345">
        <v>9</v>
      </c>
      <c r="K18" s="345">
        <v>10</v>
      </c>
      <c r="L18" s="345">
        <v>11</v>
      </c>
      <c r="M18" s="345">
        <v>12</v>
      </c>
      <c r="N18" s="345">
        <v>13</v>
      </c>
      <c r="O18" s="345">
        <v>14</v>
      </c>
      <c r="P18" s="345">
        <v>15</v>
      </c>
      <c r="Q18" s="345">
        <v>16</v>
      </c>
      <c r="R18" s="345">
        <v>17</v>
      </c>
      <c r="T18" s="346"/>
      <c r="U18" s="347"/>
    </row>
    <row r="19" spans="2:65" ht="15" customHeight="1">
      <c r="B19" s="348" t="s">
        <v>459</v>
      </c>
      <c r="C19" s="1225" t="s">
        <v>1643</v>
      </c>
      <c r="D19" s="349">
        <v>1</v>
      </c>
      <c r="E19" s="350">
        <v>1</v>
      </c>
      <c r="F19" s="351"/>
      <c r="G19" s="351"/>
      <c r="H19" s="351"/>
      <c r="I19" s="351"/>
      <c r="J19" s="351"/>
      <c r="K19" s="351"/>
      <c r="L19" s="351"/>
      <c r="M19" s="352"/>
      <c r="N19" s="352"/>
      <c r="O19" s="352"/>
      <c r="P19" s="352"/>
      <c r="Q19" s="352"/>
      <c r="R19" s="352">
        <f>D19+F19+G19+H19+I19+J19+K19+L19+M19+N19+O19+P19+Q19</f>
        <v>1</v>
      </c>
      <c r="T19" s="346"/>
      <c r="U19" s="347"/>
    </row>
    <row r="20" spans="2:65" ht="15" customHeight="1">
      <c r="B20" s="348" t="s">
        <v>1649</v>
      </c>
      <c r="C20" s="1225" t="s">
        <v>1644</v>
      </c>
      <c r="D20" s="349">
        <v>1</v>
      </c>
      <c r="E20" s="350">
        <v>1</v>
      </c>
      <c r="F20" s="351"/>
      <c r="G20" s="351"/>
      <c r="H20" s="351"/>
      <c r="I20" s="351"/>
      <c r="J20" s="351"/>
      <c r="K20" s="351"/>
      <c r="L20" s="351"/>
      <c r="M20" s="352"/>
      <c r="N20" s="352"/>
      <c r="O20" s="352"/>
      <c r="P20" s="352"/>
      <c r="Q20" s="352"/>
      <c r="R20" s="352">
        <f t="shared" ref="R20:R27" si="0">D20+F20+G20+H20+I20+J20+K20+L20+M20+N20+O20+P20+Q20</f>
        <v>1</v>
      </c>
      <c r="S20" s="347"/>
      <c r="T20" s="346"/>
      <c r="U20" s="347"/>
    </row>
    <row r="21" spans="2:65" ht="15" customHeight="1">
      <c r="B21" s="348" t="s">
        <v>1650</v>
      </c>
      <c r="C21" s="1225" t="s">
        <v>1645</v>
      </c>
      <c r="D21" s="349">
        <v>3</v>
      </c>
      <c r="E21" s="350">
        <v>3</v>
      </c>
      <c r="F21" s="351"/>
      <c r="G21" s="351"/>
      <c r="H21" s="351"/>
      <c r="I21" s="351"/>
      <c r="J21" s="351"/>
      <c r="K21" s="351"/>
      <c r="L21" s="351"/>
      <c r="M21" s="352"/>
      <c r="N21" s="352"/>
      <c r="O21" s="352"/>
      <c r="P21" s="352"/>
      <c r="Q21" s="352"/>
      <c r="R21" s="352">
        <f t="shared" si="0"/>
        <v>3</v>
      </c>
      <c r="T21" s="346"/>
      <c r="U21" s="347"/>
    </row>
    <row r="22" spans="2:65" ht="15" customHeight="1">
      <c r="B22" s="348" t="s">
        <v>1651</v>
      </c>
      <c r="C22" s="1225" t="s">
        <v>1646</v>
      </c>
      <c r="D22" s="349">
        <v>1</v>
      </c>
      <c r="E22" s="350">
        <v>1</v>
      </c>
      <c r="F22" s="351"/>
      <c r="G22" s="351"/>
      <c r="H22" s="351"/>
      <c r="I22" s="351"/>
      <c r="J22" s="351"/>
      <c r="K22" s="351"/>
      <c r="L22" s="351"/>
      <c r="M22" s="352"/>
      <c r="N22" s="352"/>
      <c r="O22" s="352"/>
      <c r="P22" s="352"/>
      <c r="Q22" s="352"/>
      <c r="R22" s="352">
        <f t="shared" si="0"/>
        <v>1</v>
      </c>
      <c r="T22" s="346"/>
      <c r="U22" s="347"/>
    </row>
    <row r="23" spans="2:65" ht="15" customHeight="1">
      <c r="B23" s="348" t="s">
        <v>1652</v>
      </c>
      <c r="C23" s="1225" t="s">
        <v>1647</v>
      </c>
      <c r="D23" s="349">
        <v>1</v>
      </c>
      <c r="E23" s="350">
        <v>1</v>
      </c>
      <c r="F23" s="351"/>
      <c r="G23" s="351"/>
      <c r="H23" s="351"/>
      <c r="I23" s="351"/>
      <c r="J23" s="351"/>
      <c r="K23" s="351"/>
      <c r="L23" s="351"/>
      <c r="M23" s="352"/>
      <c r="N23" s="352"/>
      <c r="O23" s="352"/>
      <c r="P23" s="352"/>
      <c r="Q23" s="352"/>
      <c r="R23" s="352">
        <f t="shared" si="0"/>
        <v>1</v>
      </c>
      <c r="T23" s="346"/>
      <c r="U23" s="347"/>
    </row>
    <row r="24" spans="2:65" ht="15" customHeight="1">
      <c r="B24" s="348" t="s">
        <v>1653</v>
      </c>
      <c r="C24" s="1225" t="s">
        <v>1648</v>
      </c>
      <c r="D24" s="349">
        <v>1</v>
      </c>
      <c r="E24" s="350">
        <v>1</v>
      </c>
      <c r="F24" s="351"/>
      <c r="G24" s="351"/>
      <c r="H24" s="351"/>
      <c r="I24" s="351"/>
      <c r="J24" s="351"/>
      <c r="K24" s="351"/>
      <c r="L24" s="351"/>
      <c r="M24" s="352"/>
      <c r="N24" s="352"/>
      <c r="O24" s="352"/>
      <c r="P24" s="352"/>
      <c r="Q24" s="352"/>
      <c r="R24" s="352">
        <f t="shared" si="0"/>
        <v>1</v>
      </c>
      <c r="T24" s="346"/>
      <c r="U24" s="347"/>
    </row>
    <row r="25" spans="2:65" ht="15" customHeight="1">
      <c r="B25" s="348"/>
      <c r="C25" s="340"/>
      <c r="D25" s="349"/>
      <c r="E25" s="350"/>
      <c r="F25" s="351"/>
      <c r="G25" s="351"/>
      <c r="H25" s="351"/>
      <c r="I25" s="351"/>
      <c r="J25" s="351"/>
      <c r="K25" s="351"/>
      <c r="L25" s="351"/>
      <c r="M25" s="352"/>
      <c r="N25" s="352"/>
      <c r="O25" s="352"/>
      <c r="P25" s="352"/>
      <c r="Q25" s="352"/>
      <c r="R25" s="352">
        <f t="shared" si="0"/>
        <v>0</v>
      </c>
      <c r="T25" s="346"/>
      <c r="U25" s="347"/>
    </row>
    <row r="26" spans="2:65" ht="15" customHeight="1">
      <c r="B26" s="348"/>
      <c r="C26" s="340"/>
      <c r="D26" s="349"/>
      <c r="E26" s="350"/>
      <c r="F26" s="351"/>
      <c r="G26" s="351"/>
      <c r="H26" s="351"/>
      <c r="I26" s="351"/>
      <c r="J26" s="351"/>
      <c r="K26" s="351"/>
      <c r="L26" s="351"/>
      <c r="M26" s="352"/>
      <c r="N26" s="352"/>
      <c r="O26" s="352"/>
      <c r="P26" s="352"/>
      <c r="Q26" s="352"/>
      <c r="R26" s="352">
        <f t="shared" si="0"/>
        <v>0</v>
      </c>
      <c r="T26" s="346"/>
      <c r="U26" s="347"/>
    </row>
    <row r="27" spans="2:65" ht="15" customHeight="1">
      <c r="B27" s="348"/>
      <c r="C27" s="340"/>
      <c r="D27" s="349"/>
      <c r="E27" s="350"/>
      <c r="F27" s="351"/>
      <c r="G27" s="351"/>
      <c r="H27" s="351"/>
      <c r="I27" s="351"/>
      <c r="J27" s="351"/>
      <c r="K27" s="351"/>
      <c r="L27" s="351"/>
      <c r="M27" s="352"/>
      <c r="N27" s="352"/>
      <c r="O27" s="352"/>
      <c r="P27" s="352"/>
      <c r="Q27" s="352"/>
      <c r="R27" s="352">
        <f t="shared" si="0"/>
        <v>0</v>
      </c>
      <c r="T27" s="346"/>
      <c r="U27" s="347"/>
    </row>
    <row r="28" spans="2:65" ht="15" customHeight="1">
      <c r="B28" s="353"/>
      <c r="C28" s="353" t="s">
        <v>412</v>
      </c>
      <c r="D28" s="350">
        <f>SUM(D19:D27)</f>
        <v>8</v>
      </c>
      <c r="E28" s="350">
        <f t="shared" ref="E28:R28" si="1">SUM(E19:E27)</f>
        <v>8</v>
      </c>
      <c r="F28" s="350">
        <f t="shared" si="1"/>
        <v>0</v>
      </c>
      <c r="G28" s="350">
        <f t="shared" si="1"/>
        <v>0</v>
      </c>
      <c r="H28" s="350">
        <f t="shared" si="1"/>
        <v>0</v>
      </c>
      <c r="I28" s="350">
        <f t="shared" si="1"/>
        <v>0</v>
      </c>
      <c r="J28" s="350">
        <f t="shared" si="1"/>
        <v>0</v>
      </c>
      <c r="K28" s="350">
        <f t="shared" si="1"/>
        <v>0</v>
      </c>
      <c r="L28" s="350">
        <f t="shared" si="1"/>
        <v>0</v>
      </c>
      <c r="M28" s="350">
        <f t="shared" si="1"/>
        <v>0</v>
      </c>
      <c r="N28" s="350">
        <f t="shared" si="1"/>
        <v>0</v>
      </c>
      <c r="O28" s="350">
        <f t="shared" si="1"/>
        <v>0</v>
      </c>
      <c r="P28" s="350">
        <f t="shared" si="1"/>
        <v>0</v>
      </c>
      <c r="Q28" s="350">
        <f t="shared" si="1"/>
        <v>0</v>
      </c>
      <c r="R28" s="350">
        <f t="shared" si="1"/>
        <v>8</v>
      </c>
      <c r="S28" s="347"/>
      <c r="T28" s="346"/>
    </row>
    <row r="29" spans="2:65" ht="12.75" customHeight="1">
      <c r="C29" s="354"/>
      <c r="D29" s="355"/>
      <c r="U29" s="347"/>
      <c r="V29" s="347"/>
      <c r="W29" s="347"/>
      <c r="X29" s="347"/>
      <c r="Y29" s="347"/>
      <c r="Z29" s="347"/>
      <c r="AA29" s="347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7"/>
      <c r="AM29" s="347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</row>
    <row r="30" spans="2:65" ht="15" customHeight="1">
      <c r="C30" s="354"/>
      <c r="D30" s="355"/>
      <c r="O30" s="1363" t="s">
        <v>103</v>
      </c>
      <c r="P30" s="1363"/>
      <c r="Q30" s="1363"/>
      <c r="R30" s="1363"/>
    </row>
    <row r="31" spans="2:65">
      <c r="D31" s="355"/>
      <c r="P31" s="259" t="s">
        <v>27</v>
      </c>
      <c r="Q31" s="259"/>
      <c r="R31" s="259"/>
    </row>
    <row r="32" spans="2:65">
      <c r="D32" s="355"/>
      <c r="O32" s="1362" t="s">
        <v>1688</v>
      </c>
      <c r="P32" s="1362"/>
      <c r="Q32" s="1362"/>
      <c r="R32" s="1362"/>
    </row>
    <row r="33" spans="4:4">
      <c r="D33" s="355"/>
    </row>
    <row r="34" spans="4:4">
      <c r="D34" s="355"/>
    </row>
    <row r="35" spans="4:4">
      <c r="D35" s="355"/>
    </row>
    <row r="36" spans="4:4">
      <c r="D36" s="355"/>
    </row>
    <row r="37" spans="4:4">
      <c r="D37" s="355"/>
    </row>
    <row r="38" spans="4:4">
      <c r="D38" s="355"/>
    </row>
    <row r="39" spans="4:4">
      <c r="D39" s="355"/>
    </row>
    <row r="40" spans="4:4">
      <c r="D40" s="355"/>
    </row>
    <row r="41" spans="4:4">
      <c r="D41" s="347"/>
    </row>
  </sheetData>
  <sheetProtection password="A868" sheet="1" objects="1" scenarios="1" selectLockedCells="1" selectUnlockedCells="1"/>
  <mergeCells count="18">
    <mergeCell ref="N2:Q2"/>
    <mergeCell ref="N3:Q3"/>
    <mergeCell ref="N5:Q5"/>
    <mergeCell ref="N7:Q7"/>
    <mergeCell ref="N9:Q9"/>
    <mergeCell ref="O30:R30"/>
    <mergeCell ref="O32:R32"/>
    <mergeCell ref="C3:D3"/>
    <mergeCell ref="N11:Q11"/>
    <mergeCell ref="B13:R13"/>
    <mergeCell ref="B14:R14"/>
    <mergeCell ref="B16:B17"/>
    <mergeCell ref="C16:C17"/>
    <mergeCell ref="D16:D17"/>
    <mergeCell ref="E16:E17"/>
    <mergeCell ref="F16:Q16"/>
    <mergeCell ref="R16:R17"/>
    <mergeCell ref="N10:Q10"/>
  </mergeCells>
  <pageMargins left="0.70866141732283472" right="0.70866141732283472" top="0.74803149606299213" bottom="0.55118110236220474" header="0.31496062992125984" footer="0.31496062992125984"/>
  <pageSetup paperSize="9" scale="9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H108"/>
  <sheetViews>
    <sheetView showGridLines="0" view="pageBreakPreview" zoomScaleNormal="100" zoomScaleSheetLayoutView="100" workbookViewId="0">
      <selection activeCell="F102" sqref="F102"/>
    </sheetView>
  </sheetViews>
  <sheetFormatPr defaultColWidth="3.19921875" defaultRowHeight="12"/>
  <cols>
    <col min="1" max="1" width="3.19921875" style="1"/>
    <col min="2" max="2" width="4.19921875" style="1" customWidth="1"/>
    <col min="3" max="3" width="5.69921875" style="1" customWidth="1"/>
    <col min="4" max="4" width="30.69921875" style="3" customWidth="1"/>
    <col min="5" max="6" width="12.69921875" style="2" customWidth="1"/>
    <col min="7" max="16384" width="3.19921875" style="1"/>
  </cols>
  <sheetData>
    <row r="2" spans="2:8" s="747" customFormat="1" ht="15" customHeight="1">
      <c r="B2" s="705" t="s">
        <v>55</v>
      </c>
      <c r="C2" s="745"/>
      <c r="D2" s="745"/>
      <c r="E2" s="710" t="s">
        <v>304</v>
      </c>
      <c r="F2" s="746"/>
    </row>
    <row r="3" spans="2:8" s="747" customFormat="1" ht="30" customHeight="1">
      <c r="B3" s="748" t="s">
        <v>15</v>
      </c>
      <c r="C3" s="745"/>
      <c r="D3" s="1243" t="s">
        <v>1165</v>
      </c>
      <c r="E3" s="749" t="s">
        <v>31</v>
      </c>
      <c r="F3" s="1222" t="s">
        <v>1166</v>
      </c>
    </row>
    <row r="4" spans="2:8" s="747" customFormat="1" ht="15" customHeight="1">
      <c r="B4" s="751"/>
      <c r="C4" s="751"/>
      <c r="D4" s="752"/>
      <c r="E4" s="749"/>
      <c r="F4" s="753"/>
    </row>
    <row r="5" spans="2:8" s="747" customFormat="1" ht="15" customHeight="1">
      <c r="B5" s="754" t="s">
        <v>19</v>
      </c>
      <c r="C5" s="755"/>
      <c r="D5" s="1294" t="s">
        <v>1167</v>
      </c>
      <c r="E5" s="749" t="s">
        <v>20</v>
      </c>
      <c r="F5" s="1223" t="s">
        <v>127</v>
      </c>
      <c r="G5" s="756"/>
      <c r="H5" s="757"/>
    </row>
    <row r="6" spans="2:8" s="747" customFormat="1" ht="15" customHeight="1">
      <c r="B6" s="746"/>
      <c r="C6" s="746"/>
      <c r="D6" s="758"/>
      <c r="E6" s="749"/>
      <c r="F6" s="753"/>
      <c r="G6" s="756"/>
      <c r="H6" s="757"/>
    </row>
    <row r="7" spans="2:8" s="760" customFormat="1" ht="15" customHeight="1">
      <c r="B7" s="749" t="s">
        <v>16</v>
      </c>
      <c r="C7" s="759"/>
      <c r="D7" s="750" t="s">
        <v>1168</v>
      </c>
      <c r="E7" s="749" t="s">
        <v>30</v>
      </c>
      <c r="F7" s="750" t="s">
        <v>22</v>
      </c>
      <c r="G7" s="756"/>
      <c r="H7" s="757"/>
    </row>
    <row r="8" spans="2:8" s="760" customFormat="1" ht="15" customHeight="1">
      <c r="B8" s="761"/>
      <c r="C8" s="762"/>
      <c r="D8" s="762"/>
      <c r="E8" s="749"/>
      <c r="F8" s="750"/>
      <c r="G8" s="763"/>
      <c r="H8" s="763"/>
    </row>
    <row r="9" spans="2:8" s="760" customFormat="1" ht="15" customHeight="1">
      <c r="B9" s="749" t="s">
        <v>17</v>
      </c>
      <c r="C9" s="762"/>
      <c r="D9" s="937" t="s">
        <v>1169</v>
      </c>
      <c r="E9" s="764" t="s">
        <v>23</v>
      </c>
      <c r="F9" s="765" t="s">
        <v>22</v>
      </c>
      <c r="G9" s="763"/>
      <c r="H9" s="763"/>
    </row>
    <row r="10" spans="2:8" s="760" customFormat="1" ht="15" customHeight="1">
      <c r="B10" s="761"/>
      <c r="C10" s="762"/>
      <c r="D10" s="762"/>
      <c r="E10" s="764" t="s">
        <v>54</v>
      </c>
      <c r="F10" s="1244" t="s">
        <v>1637</v>
      </c>
      <c r="G10" s="763"/>
      <c r="H10" s="763"/>
    </row>
    <row r="11" spans="2:8" s="760" customFormat="1" ht="15" customHeight="1">
      <c r="B11" s="749"/>
      <c r="C11" s="761"/>
      <c r="D11" s="750"/>
      <c r="E11" s="764" t="s">
        <v>24</v>
      </c>
      <c r="F11" s="765" t="s">
        <v>22</v>
      </c>
      <c r="G11" s="766"/>
      <c r="H11" s="763"/>
    </row>
    <row r="12" spans="2:8" s="760" customFormat="1" ht="15" customHeight="1">
      <c r="B12" s="767"/>
      <c r="C12" s="768"/>
      <c r="D12" s="769"/>
      <c r="E12" s="750"/>
      <c r="F12" s="753"/>
      <c r="G12" s="766"/>
      <c r="H12" s="763"/>
    </row>
    <row r="13" spans="2:8" s="760" customFormat="1" ht="15" customHeight="1">
      <c r="B13" s="767"/>
      <c r="C13" s="768"/>
      <c r="D13" s="769"/>
      <c r="E13" s="750"/>
      <c r="F13" s="753"/>
      <c r="G13" s="766"/>
      <c r="H13" s="763"/>
    </row>
    <row r="14" spans="2:8" s="770" customFormat="1" ht="15" customHeight="1">
      <c r="B14" s="1376" t="s">
        <v>269</v>
      </c>
      <c r="C14" s="1376"/>
      <c r="D14" s="1376"/>
      <c r="E14" s="1376"/>
      <c r="F14" s="1376"/>
    </row>
    <row r="15" spans="2:8" s="770" customFormat="1" ht="15" customHeight="1">
      <c r="B15" s="771"/>
      <c r="C15" s="772" t="s">
        <v>1655</v>
      </c>
      <c r="D15" s="773"/>
      <c r="E15" s="773"/>
      <c r="F15" s="773"/>
    </row>
    <row r="16" spans="2:8" s="774" customFormat="1" ht="15" customHeight="1">
      <c r="D16" s="761"/>
      <c r="E16" s="761"/>
      <c r="F16" s="741" t="s">
        <v>58</v>
      </c>
    </row>
    <row r="17" spans="2:6" s="4" customFormat="1" ht="60" customHeight="1">
      <c r="B17" s="19" t="s">
        <v>310</v>
      </c>
      <c r="C17" s="18" t="s">
        <v>266</v>
      </c>
      <c r="D17" s="18" t="s">
        <v>107</v>
      </c>
      <c r="E17" s="17" t="s">
        <v>309</v>
      </c>
      <c r="F17" s="17" t="s">
        <v>105</v>
      </c>
    </row>
    <row r="18" spans="2:6" ht="12" customHeight="1">
      <c r="B18" s="70">
        <v>1</v>
      </c>
      <c r="C18" s="70">
        <v>2</v>
      </c>
      <c r="D18" s="16">
        <v>3</v>
      </c>
      <c r="E18" s="15">
        <v>4</v>
      </c>
      <c r="F18" s="15">
        <v>5</v>
      </c>
    </row>
    <row r="19" spans="2:6" ht="24">
      <c r="B19" s="8">
        <v>1</v>
      </c>
      <c r="C19" s="10"/>
      <c r="D19" s="10" t="s">
        <v>265</v>
      </c>
      <c r="E19" s="14">
        <f>SUM(E20+E29+E35+E42+E52+E59+E66+E73+E80+E89)</f>
        <v>0</v>
      </c>
      <c r="F19" s="14">
        <f>SUM(F20+F29+F35+F42+F52+F59+F66+F73+F80+F89)</f>
        <v>552915.58144999994</v>
      </c>
    </row>
    <row r="20" spans="2:6" ht="15" customHeight="1">
      <c r="B20" s="8">
        <v>2</v>
      </c>
      <c r="C20" s="11" t="s">
        <v>264</v>
      </c>
      <c r="D20" s="12" t="s">
        <v>263</v>
      </c>
      <c r="E20" s="13">
        <f>SUM(E21:E28)</f>
        <v>0</v>
      </c>
      <c r="F20" s="13">
        <f>SUM(F21:F28)</f>
        <v>0</v>
      </c>
    </row>
    <row r="21" spans="2:6" ht="25.5" customHeight="1">
      <c r="B21" s="8">
        <v>3</v>
      </c>
      <c r="C21" s="7" t="s">
        <v>262</v>
      </c>
      <c r="D21" s="6" t="s">
        <v>261</v>
      </c>
      <c r="E21" s="134"/>
      <c r="F21" s="134"/>
    </row>
    <row r="22" spans="2:6" ht="15" customHeight="1">
      <c r="B22" s="8">
        <v>4</v>
      </c>
      <c r="C22" s="7" t="s">
        <v>260</v>
      </c>
      <c r="D22" s="6" t="s">
        <v>259</v>
      </c>
      <c r="E22" s="134"/>
      <c r="F22" s="134"/>
    </row>
    <row r="23" spans="2:6" ht="15" customHeight="1">
      <c r="B23" s="8">
        <v>5</v>
      </c>
      <c r="C23" s="7" t="s">
        <v>258</v>
      </c>
      <c r="D23" s="6" t="s">
        <v>257</v>
      </c>
      <c r="E23" s="134"/>
      <c r="F23" s="134"/>
    </row>
    <row r="24" spans="2:6" ht="15" customHeight="1">
      <c r="B24" s="8">
        <v>6</v>
      </c>
      <c r="C24" s="7" t="s">
        <v>256</v>
      </c>
      <c r="D24" s="6" t="s">
        <v>255</v>
      </c>
      <c r="E24" s="134"/>
      <c r="F24" s="134"/>
    </row>
    <row r="25" spans="2:6" ht="15" customHeight="1">
      <c r="B25" s="8">
        <v>7</v>
      </c>
      <c r="C25" s="7" t="s">
        <v>254</v>
      </c>
      <c r="D25" s="6" t="s">
        <v>253</v>
      </c>
      <c r="E25" s="134"/>
      <c r="F25" s="134"/>
    </row>
    <row r="26" spans="2:6" ht="15" customHeight="1">
      <c r="B26" s="8">
        <v>8</v>
      </c>
      <c r="C26" s="7" t="s">
        <v>252</v>
      </c>
      <c r="D26" s="6" t="s">
        <v>251</v>
      </c>
      <c r="E26" s="134"/>
      <c r="F26" s="134"/>
    </row>
    <row r="27" spans="2:6" ht="15" customHeight="1">
      <c r="B27" s="8">
        <v>9</v>
      </c>
      <c r="C27" s="7" t="s">
        <v>250</v>
      </c>
      <c r="D27" s="6" t="s">
        <v>249</v>
      </c>
      <c r="E27" s="134"/>
      <c r="F27" s="134"/>
    </row>
    <row r="28" spans="2:6" ht="15" customHeight="1">
      <c r="B28" s="8">
        <v>10</v>
      </c>
      <c r="C28" s="7" t="s">
        <v>248</v>
      </c>
      <c r="D28" s="6" t="s">
        <v>247</v>
      </c>
      <c r="E28" s="134"/>
      <c r="F28" s="134"/>
    </row>
    <row r="29" spans="2:6" ht="15" customHeight="1">
      <c r="B29" s="8">
        <v>11</v>
      </c>
      <c r="C29" s="11" t="s">
        <v>246</v>
      </c>
      <c r="D29" s="12" t="s">
        <v>245</v>
      </c>
      <c r="E29" s="13">
        <f>SUM(E30:E34)</f>
        <v>0</v>
      </c>
      <c r="F29" s="13">
        <f>SUM(F30:F34)</f>
        <v>0</v>
      </c>
    </row>
    <row r="30" spans="2:6" ht="15" customHeight="1">
      <c r="B30" s="8">
        <v>12</v>
      </c>
      <c r="C30" s="7" t="s">
        <v>244</v>
      </c>
      <c r="D30" s="6" t="s">
        <v>243</v>
      </c>
      <c r="E30" s="134"/>
      <c r="F30" s="134"/>
    </row>
    <row r="31" spans="2:6" ht="15" customHeight="1">
      <c r="B31" s="8">
        <v>13</v>
      </c>
      <c r="C31" s="7" t="s">
        <v>242</v>
      </c>
      <c r="D31" s="6" t="s">
        <v>241</v>
      </c>
      <c r="E31" s="134"/>
      <c r="F31" s="134"/>
    </row>
    <row r="32" spans="2:6" ht="15" customHeight="1">
      <c r="B32" s="8">
        <v>14</v>
      </c>
      <c r="C32" s="7" t="s">
        <v>240</v>
      </c>
      <c r="D32" s="6" t="s">
        <v>239</v>
      </c>
      <c r="E32" s="134"/>
      <c r="F32" s="134"/>
    </row>
    <row r="33" spans="2:6" ht="15" customHeight="1">
      <c r="B33" s="8">
        <v>15</v>
      </c>
      <c r="C33" s="7" t="s">
        <v>238</v>
      </c>
      <c r="D33" s="6" t="s">
        <v>237</v>
      </c>
      <c r="E33" s="134"/>
      <c r="F33" s="134"/>
    </row>
    <row r="34" spans="2:6" ht="15" customHeight="1">
      <c r="B34" s="8">
        <v>16</v>
      </c>
      <c r="C34" s="7" t="s">
        <v>236</v>
      </c>
      <c r="D34" s="6" t="s">
        <v>235</v>
      </c>
      <c r="E34" s="134"/>
      <c r="F34" s="134"/>
    </row>
    <row r="35" spans="2:6" ht="15" customHeight="1">
      <c r="B35" s="8">
        <v>17</v>
      </c>
      <c r="C35" s="11" t="s">
        <v>234</v>
      </c>
      <c r="D35" s="12" t="s">
        <v>233</v>
      </c>
      <c r="E35" s="13">
        <f>SUM(E36:E41)</f>
        <v>0</v>
      </c>
      <c r="F35" s="13">
        <f>SUM(F36:F41)</f>
        <v>0</v>
      </c>
    </row>
    <row r="36" spans="2:6" ht="15" customHeight="1">
      <c r="B36" s="8">
        <v>18</v>
      </c>
      <c r="C36" s="7" t="s">
        <v>232</v>
      </c>
      <c r="D36" s="6" t="s">
        <v>231</v>
      </c>
      <c r="E36" s="134"/>
      <c r="F36" s="134"/>
    </row>
    <row r="37" spans="2:6" ht="15" customHeight="1">
      <c r="B37" s="8">
        <v>19</v>
      </c>
      <c r="C37" s="7" t="s">
        <v>230</v>
      </c>
      <c r="D37" s="6" t="s">
        <v>229</v>
      </c>
      <c r="E37" s="134"/>
      <c r="F37" s="134"/>
    </row>
    <row r="38" spans="2:6" ht="15" customHeight="1">
      <c r="B38" s="8">
        <v>20</v>
      </c>
      <c r="C38" s="7" t="s">
        <v>228</v>
      </c>
      <c r="D38" s="6" t="s">
        <v>227</v>
      </c>
      <c r="E38" s="134"/>
      <c r="F38" s="134"/>
    </row>
    <row r="39" spans="2:6" ht="15" customHeight="1">
      <c r="B39" s="8">
        <v>21</v>
      </c>
      <c r="C39" s="7" t="s">
        <v>226</v>
      </c>
      <c r="D39" s="6" t="s">
        <v>225</v>
      </c>
      <c r="E39" s="134"/>
      <c r="F39" s="134"/>
    </row>
    <row r="40" spans="2:6" ht="15" customHeight="1">
      <c r="B40" s="8">
        <v>22</v>
      </c>
      <c r="C40" s="7" t="s">
        <v>224</v>
      </c>
      <c r="D40" s="6" t="s">
        <v>223</v>
      </c>
      <c r="E40" s="134"/>
      <c r="F40" s="134"/>
    </row>
    <row r="41" spans="2:6" ht="15" customHeight="1">
      <c r="B41" s="8">
        <v>23</v>
      </c>
      <c r="C41" s="7" t="s">
        <v>222</v>
      </c>
      <c r="D41" s="6" t="s">
        <v>221</v>
      </c>
      <c r="E41" s="134"/>
      <c r="F41" s="134"/>
    </row>
    <row r="42" spans="2:6" ht="15" customHeight="1">
      <c r="B42" s="8">
        <v>24</v>
      </c>
      <c r="C42" s="11" t="s">
        <v>220</v>
      </c>
      <c r="D42" s="12" t="s">
        <v>219</v>
      </c>
      <c r="E42" s="13">
        <f>SUM(E43:E51)</f>
        <v>0</v>
      </c>
      <c r="F42" s="13">
        <f>SUM(F43:F51)</f>
        <v>0</v>
      </c>
    </row>
    <row r="43" spans="2:6" ht="15" customHeight="1">
      <c r="B43" s="8">
        <v>25</v>
      </c>
      <c r="C43" s="7" t="s">
        <v>218</v>
      </c>
      <c r="D43" s="6" t="s">
        <v>217</v>
      </c>
      <c r="E43" s="134"/>
      <c r="F43" s="134"/>
    </row>
    <row r="44" spans="2:6" ht="15" customHeight="1">
      <c r="B44" s="8">
        <v>26</v>
      </c>
      <c r="C44" s="7" t="s">
        <v>216</v>
      </c>
      <c r="D44" s="6" t="s">
        <v>215</v>
      </c>
      <c r="E44" s="134"/>
      <c r="F44" s="134"/>
    </row>
    <row r="45" spans="2:6" ht="15" customHeight="1">
      <c r="B45" s="8">
        <v>27</v>
      </c>
      <c r="C45" s="7" t="s">
        <v>214</v>
      </c>
      <c r="D45" s="6" t="s">
        <v>213</v>
      </c>
      <c r="E45" s="134"/>
      <c r="F45" s="134"/>
    </row>
    <row r="46" spans="2:6" ht="15" customHeight="1">
      <c r="B46" s="8">
        <v>28</v>
      </c>
      <c r="C46" s="7" t="s">
        <v>212</v>
      </c>
      <c r="D46" s="6" t="s">
        <v>211</v>
      </c>
      <c r="E46" s="134"/>
      <c r="F46" s="134"/>
    </row>
    <row r="47" spans="2:6" ht="15" customHeight="1">
      <c r="B47" s="8">
        <v>29</v>
      </c>
      <c r="C47" s="7" t="s">
        <v>210</v>
      </c>
      <c r="D47" s="6" t="s">
        <v>209</v>
      </c>
      <c r="E47" s="134"/>
      <c r="F47" s="134"/>
    </row>
    <row r="48" spans="2:6" ht="15" customHeight="1">
      <c r="B48" s="8">
        <v>30</v>
      </c>
      <c r="C48" s="7" t="s">
        <v>208</v>
      </c>
      <c r="D48" s="6" t="s">
        <v>207</v>
      </c>
      <c r="E48" s="134"/>
      <c r="F48" s="134"/>
    </row>
    <row r="49" spans="2:6" ht="15" customHeight="1">
      <c r="B49" s="8">
        <v>31</v>
      </c>
      <c r="C49" s="7" t="s">
        <v>206</v>
      </c>
      <c r="D49" s="6" t="s">
        <v>205</v>
      </c>
      <c r="E49" s="134"/>
      <c r="F49" s="134"/>
    </row>
    <row r="50" spans="2:6" ht="15" customHeight="1">
      <c r="B50" s="8">
        <v>32</v>
      </c>
      <c r="C50" s="7" t="s">
        <v>204</v>
      </c>
      <c r="D50" s="6" t="s">
        <v>203</v>
      </c>
      <c r="E50" s="134"/>
      <c r="F50" s="134"/>
    </row>
    <row r="51" spans="2:6" ht="15" customHeight="1">
      <c r="B51" s="8">
        <v>33</v>
      </c>
      <c r="C51" s="7" t="s">
        <v>202</v>
      </c>
      <c r="D51" s="6" t="s">
        <v>201</v>
      </c>
      <c r="E51" s="134"/>
      <c r="F51" s="134"/>
    </row>
    <row r="52" spans="2:6" ht="15" customHeight="1">
      <c r="B52" s="8">
        <v>34</v>
      </c>
      <c r="C52" s="11" t="s">
        <v>200</v>
      </c>
      <c r="D52" s="12" t="s">
        <v>199</v>
      </c>
      <c r="E52" s="13">
        <f>SUM(E53:E58)</f>
        <v>0</v>
      </c>
      <c r="F52" s="13">
        <f>SUM(F53:F58)</f>
        <v>0</v>
      </c>
    </row>
    <row r="53" spans="2:6" ht="15" customHeight="1">
      <c r="B53" s="8">
        <v>35</v>
      </c>
      <c r="C53" s="7" t="s">
        <v>198</v>
      </c>
      <c r="D53" s="6" t="s">
        <v>197</v>
      </c>
      <c r="E53" s="134"/>
      <c r="F53" s="134"/>
    </row>
    <row r="54" spans="2:6" ht="15" customHeight="1">
      <c r="B54" s="8">
        <v>36</v>
      </c>
      <c r="C54" s="7" t="s">
        <v>196</v>
      </c>
      <c r="D54" s="6" t="s">
        <v>195</v>
      </c>
      <c r="E54" s="134"/>
      <c r="F54" s="134"/>
    </row>
    <row r="55" spans="2:6" ht="15" customHeight="1">
      <c r="B55" s="8">
        <v>37</v>
      </c>
      <c r="C55" s="7" t="s">
        <v>194</v>
      </c>
      <c r="D55" s="6" t="s">
        <v>193</v>
      </c>
      <c r="E55" s="134"/>
      <c r="F55" s="134"/>
    </row>
    <row r="56" spans="2:6" ht="15" customHeight="1">
      <c r="B56" s="8">
        <v>38</v>
      </c>
      <c r="C56" s="7" t="s">
        <v>192</v>
      </c>
      <c r="D56" s="6" t="s">
        <v>191</v>
      </c>
      <c r="E56" s="134"/>
      <c r="F56" s="134"/>
    </row>
    <row r="57" spans="2:6" ht="15" customHeight="1">
      <c r="B57" s="8">
        <v>39</v>
      </c>
      <c r="C57" s="7" t="s">
        <v>190</v>
      </c>
      <c r="D57" s="6" t="s">
        <v>189</v>
      </c>
      <c r="E57" s="134"/>
      <c r="F57" s="134"/>
    </row>
    <row r="58" spans="2:6" ht="15" customHeight="1">
      <c r="B58" s="8">
        <v>40</v>
      </c>
      <c r="C58" s="7" t="s">
        <v>188</v>
      </c>
      <c r="D58" s="6" t="s">
        <v>187</v>
      </c>
      <c r="E58" s="134"/>
      <c r="F58" s="134"/>
    </row>
    <row r="59" spans="2:6" ht="15" customHeight="1">
      <c r="B59" s="8">
        <v>41</v>
      </c>
      <c r="C59" s="11" t="s">
        <v>186</v>
      </c>
      <c r="D59" s="12" t="s">
        <v>185</v>
      </c>
      <c r="E59" s="13">
        <f>SUM(E60:E65)</f>
        <v>0</v>
      </c>
      <c r="F59" s="13">
        <f>SUM(F60:F65)</f>
        <v>0</v>
      </c>
    </row>
    <row r="60" spans="2:6" ht="15" customHeight="1">
      <c r="B60" s="8">
        <v>42</v>
      </c>
      <c r="C60" s="7" t="s">
        <v>184</v>
      </c>
      <c r="D60" s="6" t="s">
        <v>183</v>
      </c>
      <c r="E60" s="134"/>
      <c r="F60" s="134"/>
    </row>
    <row r="61" spans="2:6" ht="15" customHeight="1">
      <c r="B61" s="8">
        <v>43</v>
      </c>
      <c r="C61" s="7" t="s">
        <v>182</v>
      </c>
      <c r="D61" s="6" t="s">
        <v>181</v>
      </c>
      <c r="E61" s="134"/>
      <c r="F61" s="134"/>
    </row>
    <row r="62" spans="2:6" ht="15" customHeight="1">
      <c r="B62" s="8">
        <v>44</v>
      </c>
      <c r="C62" s="7" t="s">
        <v>180</v>
      </c>
      <c r="D62" s="6" t="s">
        <v>179</v>
      </c>
      <c r="E62" s="134"/>
      <c r="F62" s="134"/>
    </row>
    <row r="63" spans="2:6" ht="15" customHeight="1">
      <c r="B63" s="8">
        <v>45</v>
      </c>
      <c r="C63" s="7" t="s">
        <v>178</v>
      </c>
      <c r="D63" s="6" t="s">
        <v>177</v>
      </c>
      <c r="E63" s="134"/>
      <c r="F63" s="134"/>
    </row>
    <row r="64" spans="2:6" ht="15" customHeight="1">
      <c r="B64" s="8">
        <v>46</v>
      </c>
      <c r="C64" s="7" t="s">
        <v>176</v>
      </c>
      <c r="D64" s="6" t="s">
        <v>175</v>
      </c>
      <c r="E64" s="134"/>
      <c r="F64" s="134"/>
    </row>
    <row r="65" spans="2:6" ht="15" customHeight="1">
      <c r="B65" s="8">
        <v>47</v>
      </c>
      <c r="C65" s="7" t="s">
        <v>174</v>
      </c>
      <c r="D65" s="6" t="s">
        <v>173</v>
      </c>
      <c r="E65" s="134"/>
      <c r="F65" s="134"/>
    </row>
    <row r="66" spans="2:6" ht="15" customHeight="1">
      <c r="B66" s="8">
        <v>48</v>
      </c>
      <c r="C66" s="11" t="s">
        <v>172</v>
      </c>
      <c r="D66" s="12" t="s">
        <v>171</v>
      </c>
      <c r="E66" s="13">
        <f>SUM(E67:E72)</f>
        <v>0</v>
      </c>
      <c r="F66" s="13">
        <f>SUM(F67:F72)</f>
        <v>0</v>
      </c>
    </row>
    <row r="67" spans="2:6" ht="15" customHeight="1">
      <c r="B67" s="8">
        <v>49</v>
      </c>
      <c r="C67" s="7" t="s">
        <v>170</v>
      </c>
      <c r="D67" s="6" t="s">
        <v>169</v>
      </c>
      <c r="E67" s="134"/>
      <c r="F67" s="134"/>
    </row>
    <row r="68" spans="2:6" ht="15" customHeight="1">
      <c r="B68" s="8">
        <v>50</v>
      </c>
      <c r="C68" s="7" t="s">
        <v>168</v>
      </c>
      <c r="D68" s="6" t="s">
        <v>167</v>
      </c>
      <c r="E68" s="134"/>
      <c r="F68" s="134"/>
    </row>
    <row r="69" spans="2:6" ht="15" customHeight="1">
      <c r="B69" s="8">
        <v>51</v>
      </c>
      <c r="C69" s="7" t="s">
        <v>166</v>
      </c>
      <c r="D69" s="6" t="s">
        <v>165</v>
      </c>
      <c r="E69" s="134"/>
      <c r="F69" s="134"/>
    </row>
    <row r="70" spans="2:6" ht="15" customHeight="1">
      <c r="B70" s="8">
        <v>52</v>
      </c>
      <c r="C70" s="7" t="s">
        <v>164</v>
      </c>
      <c r="D70" s="6" t="s">
        <v>163</v>
      </c>
      <c r="E70" s="134"/>
      <c r="F70" s="134"/>
    </row>
    <row r="71" spans="2:6" ht="15" customHeight="1">
      <c r="B71" s="8">
        <v>53</v>
      </c>
      <c r="C71" s="7" t="s">
        <v>162</v>
      </c>
      <c r="D71" s="6" t="s">
        <v>161</v>
      </c>
      <c r="E71" s="134"/>
      <c r="F71" s="134"/>
    </row>
    <row r="72" spans="2:6" ht="15" customHeight="1">
      <c r="B72" s="8">
        <v>54</v>
      </c>
      <c r="C72" s="7" t="s">
        <v>160</v>
      </c>
      <c r="D72" s="6" t="s">
        <v>159</v>
      </c>
      <c r="E72" s="134"/>
      <c r="F72" s="134"/>
    </row>
    <row r="73" spans="2:6" ht="15" customHeight="1">
      <c r="B73" s="8">
        <v>55</v>
      </c>
      <c r="C73" s="11" t="s">
        <v>158</v>
      </c>
      <c r="D73" s="12" t="s">
        <v>157</v>
      </c>
      <c r="E73" s="9">
        <f>SUM(E74:E79)</f>
        <v>0</v>
      </c>
      <c r="F73" s="9">
        <f>SUM(F74:F79)</f>
        <v>552915.58144999994</v>
      </c>
    </row>
    <row r="74" spans="2:6" ht="15" customHeight="1">
      <c r="B74" s="8">
        <v>56</v>
      </c>
      <c r="C74" s="7" t="s">
        <v>156</v>
      </c>
      <c r="D74" s="6" t="s">
        <v>155</v>
      </c>
      <c r="E74" s="134"/>
      <c r="F74" s="134">
        <v>552915.58144999994</v>
      </c>
    </row>
    <row r="75" spans="2:6" ht="15" customHeight="1">
      <c r="B75" s="8">
        <v>57</v>
      </c>
      <c r="C75" s="7" t="s">
        <v>154</v>
      </c>
      <c r="D75" s="6" t="s">
        <v>153</v>
      </c>
      <c r="E75" s="134"/>
      <c r="F75" s="134"/>
    </row>
    <row r="76" spans="2:6" ht="15" customHeight="1">
      <c r="B76" s="8">
        <v>58</v>
      </c>
      <c r="C76" s="7" t="s">
        <v>152</v>
      </c>
      <c r="D76" s="6" t="s">
        <v>151</v>
      </c>
      <c r="E76" s="134"/>
      <c r="F76" s="134"/>
    </row>
    <row r="77" spans="2:6" ht="15" customHeight="1">
      <c r="B77" s="8">
        <v>59</v>
      </c>
      <c r="C77" s="7" t="s">
        <v>150</v>
      </c>
      <c r="D77" s="6" t="s">
        <v>149</v>
      </c>
      <c r="E77" s="134"/>
      <c r="F77" s="134"/>
    </row>
    <row r="78" spans="2:6" ht="15" customHeight="1">
      <c r="B78" s="8">
        <v>60</v>
      </c>
      <c r="C78" s="7" t="s">
        <v>148</v>
      </c>
      <c r="D78" s="6" t="s">
        <v>147</v>
      </c>
      <c r="E78" s="134"/>
      <c r="F78" s="134"/>
    </row>
    <row r="79" spans="2:6" ht="15" customHeight="1">
      <c r="B79" s="8">
        <v>61</v>
      </c>
      <c r="C79" s="7" t="s">
        <v>146</v>
      </c>
      <c r="D79" s="6" t="s">
        <v>145</v>
      </c>
      <c r="E79" s="134"/>
      <c r="F79" s="134"/>
    </row>
    <row r="80" spans="2:6" ht="15" customHeight="1">
      <c r="B80" s="8">
        <v>62</v>
      </c>
      <c r="C80" s="11" t="s">
        <v>83</v>
      </c>
      <c r="D80" s="12" t="s">
        <v>144</v>
      </c>
      <c r="E80" s="9">
        <f>SUM(E81:E88)</f>
        <v>0</v>
      </c>
      <c r="F80" s="9">
        <f>SUM(F81:F88)</f>
        <v>0</v>
      </c>
    </row>
    <row r="81" spans="2:6" ht="15" customHeight="1">
      <c r="B81" s="8">
        <v>63</v>
      </c>
      <c r="C81" s="7" t="s">
        <v>143</v>
      </c>
      <c r="D81" s="6" t="s">
        <v>142</v>
      </c>
      <c r="E81" s="134"/>
      <c r="F81" s="134"/>
    </row>
    <row r="82" spans="2:6" ht="15" customHeight="1">
      <c r="B82" s="8">
        <v>64</v>
      </c>
      <c r="C82" s="7" t="s">
        <v>141</v>
      </c>
      <c r="D82" s="6" t="s">
        <v>140</v>
      </c>
      <c r="E82" s="134"/>
      <c r="F82" s="134"/>
    </row>
    <row r="83" spans="2:6" ht="15" customHeight="1">
      <c r="B83" s="8">
        <v>65</v>
      </c>
      <c r="C83" s="7" t="s">
        <v>139</v>
      </c>
      <c r="D83" s="6" t="s">
        <v>138</v>
      </c>
      <c r="E83" s="134"/>
      <c r="F83" s="134"/>
    </row>
    <row r="84" spans="2:6" ht="15" customHeight="1">
      <c r="B84" s="8">
        <v>66</v>
      </c>
      <c r="C84" s="7" t="s">
        <v>137</v>
      </c>
      <c r="D84" s="6" t="s">
        <v>136</v>
      </c>
      <c r="E84" s="134"/>
      <c r="F84" s="134"/>
    </row>
    <row r="85" spans="2:6" ht="15" customHeight="1">
      <c r="B85" s="8">
        <v>67</v>
      </c>
      <c r="C85" s="7" t="s">
        <v>135</v>
      </c>
      <c r="D85" s="6" t="s">
        <v>134</v>
      </c>
      <c r="E85" s="134"/>
      <c r="F85" s="134"/>
    </row>
    <row r="86" spans="2:6" ht="15" customHeight="1">
      <c r="B86" s="8">
        <v>68</v>
      </c>
      <c r="C86" s="7" t="s">
        <v>133</v>
      </c>
      <c r="D86" s="6" t="s">
        <v>132</v>
      </c>
      <c r="E86" s="134"/>
      <c r="F86" s="134"/>
    </row>
    <row r="87" spans="2:6" ht="15" customHeight="1">
      <c r="B87" s="8">
        <v>69</v>
      </c>
      <c r="C87" s="7" t="s">
        <v>131</v>
      </c>
      <c r="D87" s="6" t="s">
        <v>130</v>
      </c>
      <c r="E87" s="134"/>
      <c r="F87" s="134"/>
    </row>
    <row r="88" spans="2:6" ht="15" customHeight="1">
      <c r="B88" s="8">
        <v>70</v>
      </c>
      <c r="C88" s="7" t="s">
        <v>129</v>
      </c>
      <c r="D88" s="6" t="s">
        <v>128</v>
      </c>
      <c r="E88" s="134"/>
      <c r="F88" s="134"/>
    </row>
    <row r="89" spans="2:6" ht="15" customHeight="1">
      <c r="B89" s="8">
        <v>71</v>
      </c>
      <c r="C89" s="11" t="s">
        <v>127</v>
      </c>
      <c r="D89" s="10" t="s">
        <v>126</v>
      </c>
      <c r="E89" s="9">
        <f>SUM(E90:E98)</f>
        <v>0</v>
      </c>
      <c r="F89" s="9">
        <f>SUM(F90:F98)</f>
        <v>0</v>
      </c>
    </row>
    <row r="90" spans="2:6" ht="15" customHeight="1">
      <c r="B90" s="8">
        <v>72</v>
      </c>
      <c r="C90" s="7" t="s">
        <v>125</v>
      </c>
      <c r="D90" s="6" t="s">
        <v>124</v>
      </c>
      <c r="E90" s="134"/>
      <c r="F90" s="134"/>
    </row>
    <row r="91" spans="2:6" ht="15" customHeight="1">
      <c r="B91" s="8">
        <v>73</v>
      </c>
      <c r="C91" s="7" t="s">
        <v>123</v>
      </c>
      <c r="D91" s="6" t="s">
        <v>122</v>
      </c>
      <c r="E91" s="134"/>
      <c r="F91" s="134"/>
    </row>
    <row r="92" spans="2:6" ht="15" customHeight="1">
      <c r="B92" s="8">
        <v>74</v>
      </c>
      <c r="C92" s="7" t="s">
        <v>121</v>
      </c>
      <c r="D92" s="6" t="s">
        <v>120</v>
      </c>
      <c r="E92" s="134"/>
      <c r="F92" s="134"/>
    </row>
    <row r="93" spans="2:6" ht="15" customHeight="1">
      <c r="B93" s="8">
        <v>75</v>
      </c>
      <c r="C93" s="7" t="s">
        <v>119</v>
      </c>
      <c r="D93" s="6" t="s">
        <v>118</v>
      </c>
      <c r="E93" s="134"/>
      <c r="F93" s="134"/>
    </row>
    <row r="94" spans="2:6" ht="15" customHeight="1">
      <c r="B94" s="8">
        <v>76</v>
      </c>
      <c r="C94" s="7" t="s">
        <v>117</v>
      </c>
      <c r="D94" s="6" t="s">
        <v>116</v>
      </c>
      <c r="E94" s="134"/>
      <c r="F94" s="134"/>
    </row>
    <row r="95" spans="2:6" ht="15" customHeight="1">
      <c r="B95" s="8">
        <v>77</v>
      </c>
      <c r="C95" s="7" t="s">
        <v>115</v>
      </c>
      <c r="D95" s="6" t="s">
        <v>114</v>
      </c>
      <c r="E95" s="134"/>
      <c r="F95" s="134"/>
    </row>
    <row r="96" spans="2:6" ht="15" customHeight="1">
      <c r="B96" s="8">
        <v>78</v>
      </c>
      <c r="C96" s="7" t="s">
        <v>113</v>
      </c>
      <c r="D96" s="6" t="s">
        <v>112</v>
      </c>
      <c r="E96" s="134"/>
      <c r="F96" s="134"/>
    </row>
    <row r="97" spans="2:6" ht="15" customHeight="1">
      <c r="B97" s="8">
        <v>79</v>
      </c>
      <c r="C97" s="7" t="s">
        <v>111</v>
      </c>
      <c r="D97" s="6" t="s">
        <v>110</v>
      </c>
      <c r="E97" s="134"/>
      <c r="F97" s="134"/>
    </row>
    <row r="98" spans="2:6" ht="15" customHeight="1">
      <c r="B98" s="8">
        <v>80</v>
      </c>
      <c r="C98" s="7" t="s">
        <v>109</v>
      </c>
      <c r="D98" s="6" t="s">
        <v>108</v>
      </c>
      <c r="E98" s="134"/>
      <c r="F98" s="134"/>
    </row>
    <row r="99" spans="2:6" s="4" customFormat="1" ht="15" customHeight="1">
      <c r="C99" s="5"/>
      <c r="D99" s="5"/>
      <c r="E99" s="135"/>
      <c r="F99" s="135"/>
    </row>
    <row r="100" spans="2:6" ht="15" customHeight="1">
      <c r="C100" s="5"/>
      <c r="D100" s="5"/>
      <c r="E100" s="136"/>
      <c r="F100" s="129" t="s">
        <v>103</v>
      </c>
    </row>
    <row r="101" spans="2:6" ht="12.75">
      <c r="C101" s="5"/>
      <c r="D101" s="5"/>
      <c r="E101" s="137"/>
      <c r="F101" s="138" t="s">
        <v>26</v>
      </c>
    </row>
    <row r="102" spans="2:6" ht="12.75">
      <c r="C102" s="5"/>
      <c r="D102" s="5"/>
      <c r="E102" s="137"/>
      <c r="F102" s="1337" t="s">
        <v>1688</v>
      </c>
    </row>
    <row r="103" spans="2:6">
      <c r="D103" s="1374"/>
      <c r="E103" s="1375"/>
    </row>
    <row r="107" spans="2:6">
      <c r="D107" s="1374"/>
      <c r="E107" s="1374"/>
      <c r="F107" s="1"/>
    </row>
    <row r="108" spans="2:6">
      <c r="D108" s="1374"/>
      <c r="E108" s="1374"/>
      <c r="F108" s="1"/>
    </row>
  </sheetData>
  <sheetProtection password="A868" sheet="1" objects="1" scenarios="1" selectLockedCells="1" selectUnlockedCells="1"/>
  <mergeCells count="4">
    <mergeCell ref="D107:E107"/>
    <mergeCell ref="D108:E108"/>
    <mergeCell ref="D103:E103"/>
    <mergeCell ref="B14:F14"/>
  </mergeCells>
  <phoneticPr fontId="47" type="noConversion"/>
  <pageMargins left="0.23622047244094491" right="0.39370078740157483" top="0.47244094488188981" bottom="0.59055118110236227" header="0.35433070866141736" footer="0.51181102362204722"/>
  <pageSetup paperSize="9" orientation="portrait" horizontalDpi="4294967292" r:id="rId1"/>
  <headerFooter alignWithMargins="0"/>
  <rowBreaks count="3" manualBreakCount="3">
    <brk id="45" min="1" max="5" man="1"/>
    <brk id="88" min="1" max="5" man="1"/>
    <brk id="103" min="1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B2:J167"/>
  <sheetViews>
    <sheetView showGridLines="0" view="pageBreakPreview" zoomScaleNormal="100" zoomScaleSheetLayoutView="100" workbookViewId="0">
      <selection activeCell="N39" sqref="N39"/>
    </sheetView>
  </sheetViews>
  <sheetFormatPr defaultRowHeight="12.75"/>
  <cols>
    <col min="1" max="1" width="3.69921875" style="924" customWidth="1"/>
    <col min="2" max="2" width="10.296875" style="922" customWidth="1"/>
    <col min="3" max="3" width="31.5" style="924" customWidth="1"/>
    <col min="4" max="5" width="9.69921875" style="924" customWidth="1"/>
    <col min="6" max="6" width="10.19921875" style="924" customWidth="1"/>
    <col min="7" max="7" width="12.59765625" style="924" customWidth="1"/>
    <col min="8" max="8" width="9.69921875" style="924" customWidth="1"/>
    <col min="9" max="9" width="10.19921875" style="924" customWidth="1"/>
    <col min="10" max="10" width="6.5" style="924" customWidth="1"/>
    <col min="11" max="257" width="8.796875" style="924"/>
    <col min="258" max="258" width="10.296875" style="924" customWidth="1"/>
    <col min="259" max="259" width="25.69921875" style="924" customWidth="1"/>
    <col min="260" max="261" width="9.69921875" style="924" customWidth="1"/>
    <col min="262" max="262" width="10.19921875" style="924" customWidth="1"/>
    <col min="263" max="263" width="12.59765625" style="924" customWidth="1"/>
    <col min="264" max="264" width="9.69921875" style="924" customWidth="1"/>
    <col min="265" max="265" width="10.19921875" style="924" customWidth="1"/>
    <col min="266" max="266" width="6.3984375" style="924" customWidth="1"/>
    <col min="267" max="513" width="8.796875" style="924"/>
    <col min="514" max="514" width="10.296875" style="924" customWidth="1"/>
    <col min="515" max="515" width="25.69921875" style="924" customWidth="1"/>
    <col min="516" max="517" width="9.69921875" style="924" customWidth="1"/>
    <col min="518" max="518" width="10.19921875" style="924" customWidth="1"/>
    <col min="519" max="519" width="12.59765625" style="924" customWidth="1"/>
    <col min="520" max="520" width="9.69921875" style="924" customWidth="1"/>
    <col min="521" max="521" width="10.19921875" style="924" customWidth="1"/>
    <col min="522" max="522" width="6.3984375" style="924" customWidth="1"/>
    <col min="523" max="769" width="8.796875" style="924"/>
    <col min="770" max="770" width="10.296875" style="924" customWidth="1"/>
    <col min="771" max="771" width="25.69921875" style="924" customWidth="1"/>
    <col min="772" max="773" width="9.69921875" style="924" customWidth="1"/>
    <col min="774" max="774" width="10.19921875" style="924" customWidth="1"/>
    <col min="775" max="775" width="12.59765625" style="924" customWidth="1"/>
    <col min="776" max="776" width="9.69921875" style="924" customWidth="1"/>
    <col min="777" max="777" width="10.19921875" style="924" customWidth="1"/>
    <col min="778" max="778" width="6.3984375" style="924" customWidth="1"/>
    <col min="779" max="1025" width="8.796875" style="924"/>
    <col min="1026" max="1026" width="10.296875" style="924" customWidth="1"/>
    <col min="1027" max="1027" width="25.69921875" style="924" customWidth="1"/>
    <col min="1028" max="1029" width="9.69921875" style="924" customWidth="1"/>
    <col min="1030" max="1030" width="10.19921875" style="924" customWidth="1"/>
    <col min="1031" max="1031" width="12.59765625" style="924" customWidth="1"/>
    <col min="1032" max="1032" width="9.69921875" style="924" customWidth="1"/>
    <col min="1033" max="1033" width="10.19921875" style="924" customWidth="1"/>
    <col min="1034" max="1034" width="6.3984375" style="924" customWidth="1"/>
    <col min="1035" max="1281" width="8.796875" style="924"/>
    <col min="1282" max="1282" width="10.296875" style="924" customWidth="1"/>
    <col min="1283" max="1283" width="25.69921875" style="924" customWidth="1"/>
    <col min="1284" max="1285" width="9.69921875" style="924" customWidth="1"/>
    <col min="1286" max="1286" width="10.19921875" style="924" customWidth="1"/>
    <col min="1287" max="1287" width="12.59765625" style="924" customWidth="1"/>
    <col min="1288" max="1288" width="9.69921875" style="924" customWidth="1"/>
    <col min="1289" max="1289" width="10.19921875" style="924" customWidth="1"/>
    <col min="1290" max="1290" width="6.3984375" style="924" customWidth="1"/>
    <col min="1291" max="1537" width="8.796875" style="924"/>
    <col min="1538" max="1538" width="10.296875" style="924" customWidth="1"/>
    <col min="1539" max="1539" width="25.69921875" style="924" customWidth="1"/>
    <col min="1540" max="1541" width="9.69921875" style="924" customWidth="1"/>
    <col min="1542" max="1542" width="10.19921875" style="924" customWidth="1"/>
    <col min="1543" max="1543" width="12.59765625" style="924" customWidth="1"/>
    <col min="1544" max="1544" width="9.69921875" style="924" customWidth="1"/>
    <col min="1545" max="1545" width="10.19921875" style="924" customWidth="1"/>
    <col min="1546" max="1546" width="6.3984375" style="924" customWidth="1"/>
    <col min="1547" max="1793" width="8.796875" style="924"/>
    <col min="1794" max="1794" width="10.296875" style="924" customWidth="1"/>
    <col min="1795" max="1795" width="25.69921875" style="924" customWidth="1"/>
    <col min="1796" max="1797" width="9.69921875" style="924" customWidth="1"/>
    <col min="1798" max="1798" width="10.19921875" style="924" customWidth="1"/>
    <col min="1799" max="1799" width="12.59765625" style="924" customWidth="1"/>
    <col min="1800" max="1800" width="9.69921875" style="924" customWidth="1"/>
    <col min="1801" max="1801" width="10.19921875" style="924" customWidth="1"/>
    <col min="1802" max="1802" width="6.3984375" style="924" customWidth="1"/>
    <col min="1803" max="2049" width="8.796875" style="924"/>
    <col min="2050" max="2050" width="10.296875" style="924" customWidth="1"/>
    <col min="2051" max="2051" width="25.69921875" style="924" customWidth="1"/>
    <col min="2052" max="2053" width="9.69921875" style="924" customWidth="1"/>
    <col min="2054" max="2054" width="10.19921875" style="924" customWidth="1"/>
    <col min="2055" max="2055" width="12.59765625" style="924" customWidth="1"/>
    <col min="2056" max="2056" width="9.69921875" style="924" customWidth="1"/>
    <col min="2057" max="2057" width="10.19921875" style="924" customWidth="1"/>
    <col min="2058" max="2058" width="6.3984375" style="924" customWidth="1"/>
    <col min="2059" max="2305" width="8.796875" style="924"/>
    <col min="2306" max="2306" width="10.296875" style="924" customWidth="1"/>
    <col min="2307" max="2307" width="25.69921875" style="924" customWidth="1"/>
    <col min="2308" max="2309" width="9.69921875" style="924" customWidth="1"/>
    <col min="2310" max="2310" width="10.19921875" style="924" customWidth="1"/>
    <col min="2311" max="2311" width="12.59765625" style="924" customWidth="1"/>
    <col min="2312" max="2312" width="9.69921875" style="924" customWidth="1"/>
    <col min="2313" max="2313" width="10.19921875" style="924" customWidth="1"/>
    <col min="2314" max="2314" width="6.3984375" style="924" customWidth="1"/>
    <col min="2315" max="2561" width="8.796875" style="924"/>
    <col min="2562" max="2562" width="10.296875" style="924" customWidth="1"/>
    <col min="2563" max="2563" width="25.69921875" style="924" customWidth="1"/>
    <col min="2564" max="2565" width="9.69921875" style="924" customWidth="1"/>
    <col min="2566" max="2566" width="10.19921875" style="924" customWidth="1"/>
    <col min="2567" max="2567" width="12.59765625" style="924" customWidth="1"/>
    <col min="2568" max="2568" width="9.69921875" style="924" customWidth="1"/>
    <col min="2569" max="2569" width="10.19921875" style="924" customWidth="1"/>
    <col min="2570" max="2570" width="6.3984375" style="924" customWidth="1"/>
    <col min="2571" max="2817" width="8.796875" style="924"/>
    <col min="2818" max="2818" width="10.296875" style="924" customWidth="1"/>
    <col min="2819" max="2819" width="25.69921875" style="924" customWidth="1"/>
    <col min="2820" max="2821" width="9.69921875" style="924" customWidth="1"/>
    <col min="2822" max="2822" width="10.19921875" style="924" customWidth="1"/>
    <col min="2823" max="2823" width="12.59765625" style="924" customWidth="1"/>
    <col min="2824" max="2824" width="9.69921875" style="924" customWidth="1"/>
    <col min="2825" max="2825" width="10.19921875" style="924" customWidth="1"/>
    <col min="2826" max="2826" width="6.3984375" style="924" customWidth="1"/>
    <col min="2827" max="3073" width="8.796875" style="924"/>
    <col min="3074" max="3074" width="10.296875" style="924" customWidth="1"/>
    <col min="3075" max="3075" width="25.69921875" style="924" customWidth="1"/>
    <col min="3076" max="3077" width="9.69921875" style="924" customWidth="1"/>
    <col min="3078" max="3078" width="10.19921875" style="924" customWidth="1"/>
    <col min="3079" max="3079" width="12.59765625" style="924" customWidth="1"/>
    <col min="3080" max="3080" width="9.69921875" style="924" customWidth="1"/>
    <col min="3081" max="3081" width="10.19921875" style="924" customWidth="1"/>
    <col min="3082" max="3082" width="6.3984375" style="924" customWidth="1"/>
    <col min="3083" max="3329" width="8.796875" style="924"/>
    <col min="3330" max="3330" width="10.296875" style="924" customWidth="1"/>
    <col min="3331" max="3331" width="25.69921875" style="924" customWidth="1"/>
    <col min="3332" max="3333" width="9.69921875" style="924" customWidth="1"/>
    <col min="3334" max="3334" width="10.19921875" style="924" customWidth="1"/>
    <col min="3335" max="3335" width="12.59765625" style="924" customWidth="1"/>
    <col min="3336" max="3336" width="9.69921875" style="924" customWidth="1"/>
    <col min="3337" max="3337" width="10.19921875" style="924" customWidth="1"/>
    <col min="3338" max="3338" width="6.3984375" style="924" customWidth="1"/>
    <col min="3339" max="3585" width="8.796875" style="924"/>
    <col min="3586" max="3586" width="10.296875" style="924" customWidth="1"/>
    <col min="3587" max="3587" width="25.69921875" style="924" customWidth="1"/>
    <col min="3588" max="3589" width="9.69921875" style="924" customWidth="1"/>
    <col min="3590" max="3590" width="10.19921875" style="924" customWidth="1"/>
    <col min="3591" max="3591" width="12.59765625" style="924" customWidth="1"/>
    <col min="3592" max="3592" width="9.69921875" style="924" customWidth="1"/>
    <col min="3593" max="3593" width="10.19921875" style="924" customWidth="1"/>
    <col min="3594" max="3594" width="6.3984375" style="924" customWidth="1"/>
    <col min="3595" max="3841" width="8.796875" style="924"/>
    <col min="3842" max="3842" width="10.296875" style="924" customWidth="1"/>
    <col min="3843" max="3843" width="25.69921875" style="924" customWidth="1"/>
    <col min="3844" max="3845" width="9.69921875" style="924" customWidth="1"/>
    <col min="3846" max="3846" width="10.19921875" style="924" customWidth="1"/>
    <col min="3847" max="3847" width="12.59765625" style="924" customWidth="1"/>
    <col min="3848" max="3848" width="9.69921875" style="924" customWidth="1"/>
    <col min="3849" max="3849" width="10.19921875" style="924" customWidth="1"/>
    <col min="3850" max="3850" width="6.3984375" style="924" customWidth="1"/>
    <col min="3851" max="4097" width="8.796875" style="924"/>
    <col min="4098" max="4098" width="10.296875" style="924" customWidth="1"/>
    <col min="4099" max="4099" width="25.69921875" style="924" customWidth="1"/>
    <col min="4100" max="4101" width="9.69921875" style="924" customWidth="1"/>
    <col min="4102" max="4102" width="10.19921875" style="924" customWidth="1"/>
    <col min="4103" max="4103" width="12.59765625" style="924" customWidth="1"/>
    <col min="4104" max="4104" width="9.69921875" style="924" customWidth="1"/>
    <col min="4105" max="4105" width="10.19921875" style="924" customWidth="1"/>
    <col min="4106" max="4106" width="6.3984375" style="924" customWidth="1"/>
    <col min="4107" max="4353" width="8.796875" style="924"/>
    <col min="4354" max="4354" width="10.296875" style="924" customWidth="1"/>
    <col min="4355" max="4355" width="25.69921875" style="924" customWidth="1"/>
    <col min="4356" max="4357" width="9.69921875" style="924" customWidth="1"/>
    <col min="4358" max="4358" width="10.19921875" style="924" customWidth="1"/>
    <col min="4359" max="4359" width="12.59765625" style="924" customWidth="1"/>
    <col min="4360" max="4360" width="9.69921875" style="924" customWidth="1"/>
    <col min="4361" max="4361" width="10.19921875" style="924" customWidth="1"/>
    <col min="4362" max="4362" width="6.3984375" style="924" customWidth="1"/>
    <col min="4363" max="4609" width="8.796875" style="924"/>
    <col min="4610" max="4610" width="10.296875" style="924" customWidth="1"/>
    <col min="4611" max="4611" width="25.69921875" style="924" customWidth="1"/>
    <col min="4612" max="4613" width="9.69921875" style="924" customWidth="1"/>
    <col min="4614" max="4614" width="10.19921875" style="924" customWidth="1"/>
    <col min="4615" max="4615" width="12.59765625" style="924" customWidth="1"/>
    <col min="4616" max="4616" width="9.69921875" style="924" customWidth="1"/>
    <col min="4617" max="4617" width="10.19921875" style="924" customWidth="1"/>
    <col min="4618" max="4618" width="6.3984375" style="924" customWidth="1"/>
    <col min="4619" max="4865" width="8.796875" style="924"/>
    <col min="4866" max="4866" width="10.296875" style="924" customWidth="1"/>
    <col min="4867" max="4867" width="25.69921875" style="924" customWidth="1"/>
    <col min="4868" max="4869" width="9.69921875" style="924" customWidth="1"/>
    <col min="4870" max="4870" width="10.19921875" style="924" customWidth="1"/>
    <col min="4871" max="4871" width="12.59765625" style="924" customWidth="1"/>
    <col min="4872" max="4872" width="9.69921875" style="924" customWidth="1"/>
    <col min="4873" max="4873" width="10.19921875" style="924" customWidth="1"/>
    <col min="4874" max="4874" width="6.3984375" style="924" customWidth="1"/>
    <col min="4875" max="5121" width="8.796875" style="924"/>
    <col min="5122" max="5122" width="10.296875" style="924" customWidth="1"/>
    <col min="5123" max="5123" width="25.69921875" style="924" customWidth="1"/>
    <col min="5124" max="5125" width="9.69921875" style="924" customWidth="1"/>
    <col min="5126" max="5126" width="10.19921875" style="924" customWidth="1"/>
    <col min="5127" max="5127" width="12.59765625" style="924" customWidth="1"/>
    <col min="5128" max="5128" width="9.69921875" style="924" customWidth="1"/>
    <col min="5129" max="5129" width="10.19921875" style="924" customWidth="1"/>
    <col min="5130" max="5130" width="6.3984375" style="924" customWidth="1"/>
    <col min="5131" max="5377" width="8.796875" style="924"/>
    <col min="5378" max="5378" width="10.296875" style="924" customWidth="1"/>
    <col min="5379" max="5379" width="25.69921875" style="924" customWidth="1"/>
    <col min="5380" max="5381" width="9.69921875" style="924" customWidth="1"/>
    <col min="5382" max="5382" width="10.19921875" style="924" customWidth="1"/>
    <col min="5383" max="5383" width="12.59765625" style="924" customWidth="1"/>
    <col min="5384" max="5384" width="9.69921875" style="924" customWidth="1"/>
    <col min="5385" max="5385" width="10.19921875" style="924" customWidth="1"/>
    <col min="5386" max="5386" width="6.3984375" style="924" customWidth="1"/>
    <col min="5387" max="5633" width="8.796875" style="924"/>
    <col min="5634" max="5634" width="10.296875" style="924" customWidth="1"/>
    <col min="5635" max="5635" width="25.69921875" style="924" customWidth="1"/>
    <col min="5636" max="5637" width="9.69921875" style="924" customWidth="1"/>
    <col min="5638" max="5638" width="10.19921875" style="924" customWidth="1"/>
    <col min="5639" max="5639" width="12.59765625" style="924" customWidth="1"/>
    <col min="5640" max="5640" width="9.69921875" style="924" customWidth="1"/>
    <col min="5641" max="5641" width="10.19921875" style="924" customWidth="1"/>
    <col min="5642" max="5642" width="6.3984375" style="924" customWidth="1"/>
    <col min="5643" max="5889" width="8.796875" style="924"/>
    <col min="5890" max="5890" width="10.296875" style="924" customWidth="1"/>
    <col min="5891" max="5891" width="25.69921875" style="924" customWidth="1"/>
    <col min="5892" max="5893" width="9.69921875" style="924" customWidth="1"/>
    <col min="5894" max="5894" width="10.19921875" style="924" customWidth="1"/>
    <col min="5895" max="5895" width="12.59765625" style="924" customWidth="1"/>
    <col min="5896" max="5896" width="9.69921875" style="924" customWidth="1"/>
    <col min="5897" max="5897" width="10.19921875" style="924" customWidth="1"/>
    <col min="5898" max="5898" width="6.3984375" style="924" customWidth="1"/>
    <col min="5899" max="6145" width="8.796875" style="924"/>
    <col min="6146" max="6146" width="10.296875" style="924" customWidth="1"/>
    <col min="6147" max="6147" width="25.69921875" style="924" customWidth="1"/>
    <col min="6148" max="6149" width="9.69921875" style="924" customWidth="1"/>
    <col min="6150" max="6150" width="10.19921875" style="924" customWidth="1"/>
    <col min="6151" max="6151" width="12.59765625" style="924" customWidth="1"/>
    <col min="6152" max="6152" width="9.69921875" style="924" customWidth="1"/>
    <col min="6153" max="6153" width="10.19921875" style="924" customWidth="1"/>
    <col min="6154" max="6154" width="6.3984375" style="924" customWidth="1"/>
    <col min="6155" max="6401" width="8.796875" style="924"/>
    <col min="6402" max="6402" width="10.296875" style="924" customWidth="1"/>
    <col min="6403" max="6403" width="25.69921875" style="924" customWidth="1"/>
    <col min="6404" max="6405" width="9.69921875" style="924" customWidth="1"/>
    <col min="6406" max="6406" width="10.19921875" style="924" customWidth="1"/>
    <col min="6407" max="6407" width="12.59765625" style="924" customWidth="1"/>
    <col min="6408" max="6408" width="9.69921875" style="924" customWidth="1"/>
    <col min="6409" max="6409" width="10.19921875" style="924" customWidth="1"/>
    <col min="6410" max="6410" width="6.3984375" style="924" customWidth="1"/>
    <col min="6411" max="6657" width="8.796875" style="924"/>
    <col min="6658" max="6658" width="10.296875" style="924" customWidth="1"/>
    <col min="6659" max="6659" width="25.69921875" style="924" customWidth="1"/>
    <col min="6660" max="6661" width="9.69921875" style="924" customWidth="1"/>
    <col min="6662" max="6662" width="10.19921875" style="924" customWidth="1"/>
    <col min="6663" max="6663" width="12.59765625" style="924" customWidth="1"/>
    <col min="6664" max="6664" width="9.69921875" style="924" customWidth="1"/>
    <col min="6665" max="6665" width="10.19921875" style="924" customWidth="1"/>
    <col min="6666" max="6666" width="6.3984375" style="924" customWidth="1"/>
    <col min="6667" max="6913" width="8.796875" style="924"/>
    <col min="6914" max="6914" width="10.296875" style="924" customWidth="1"/>
    <col min="6915" max="6915" width="25.69921875" style="924" customWidth="1"/>
    <col min="6916" max="6917" width="9.69921875" style="924" customWidth="1"/>
    <col min="6918" max="6918" width="10.19921875" style="924" customWidth="1"/>
    <col min="6919" max="6919" width="12.59765625" style="924" customWidth="1"/>
    <col min="6920" max="6920" width="9.69921875" style="924" customWidth="1"/>
    <col min="6921" max="6921" width="10.19921875" style="924" customWidth="1"/>
    <col min="6922" max="6922" width="6.3984375" style="924" customWidth="1"/>
    <col min="6923" max="7169" width="8.796875" style="924"/>
    <col min="7170" max="7170" width="10.296875" style="924" customWidth="1"/>
    <col min="7171" max="7171" width="25.69921875" style="924" customWidth="1"/>
    <col min="7172" max="7173" width="9.69921875" style="924" customWidth="1"/>
    <col min="7174" max="7174" width="10.19921875" style="924" customWidth="1"/>
    <col min="7175" max="7175" width="12.59765625" style="924" customWidth="1"/>
    <col min="7176" max="7176" width="9.69921875" style="924" customWidth="1"/>
    <col min="7177" max="7177" width="10.19921875" style="924" customWidth="1"/>
    <col min="7178" max="7178" width="6.3984375" style="924" customWidth="1"/>
    <col min="7179" max="7425" width="8.796875" style="924"/>
    <col min="7426" max="7426" width="10.296875" style="924" customWidth="1"/>
    <col min="7427" max="7427" width="25.69921875" style="924" customWidth="1"/>
    <col min="7428" max="7429" width="9.69921875" style="924" customWidth="1"/>
    <col min="7430" max="7430" width="10.19921875" style="924" customWidth="1"/>
    <col min="7431" max="7431" width="12.59765625" style="924" customWidth="1"/>
    <col min="7432" max="7432" width="9.69921875" style="924" customWidth="1"/>
    <col min="7433" max="7433" width="10.19921875" style="924" customWidth="1"/>
    <col min="7434" max="7434" width="6.3984375" style="924" customWidth="1"/>
    <col min="7435" max="7681" width="8.796875" style="924"/>
    <col min="7682" max="7682" width="10.296875" style="924" customWidth="1"/>
    <col min="7683" max="7683" width="25.69921875" style="924" customWidth="1"/>
    <col min="7684" max="7685" width="9.69921875" style="924" customWidth="1"/>
    <col min="7686" max="7686" width="10.19921875" style="924" customWidth="1"/>
    <col min="7687" max="7687" width="12.59765625" style="924" customWidth="1"/>
    <col min="7688" max="7688" width="9.69921875" style="924" customWidth="1"/>
    <col min="7689" max="7689" width="10.19921875" style="924" customWidth="1"/>
    <col min="7690" max="7690" width="6.3984375" style="924" customWidth="1"/>
    <col min="7691" max="7937" width="8.796875" style="924"/>
    <col min="7938" max="7938" width="10.296875" style="924" customWidth="1"/>
    <col min="7939" max="7939" width="25.69921875" style="924" customWidth="1"/>
    <col min="7940" max="7941" width="9.69921875" style="924" customWidth="1"/>
    <col min="7942" max="7942" width="10.19921875" style="924" customWidth="1"/>
    <col min="7943" max="7943" width="12.59765625" style="924" customWidth="1"/>
    <col min="7944" max="7944" width="9.69921875" style="924" customWidth="1"/>
    <col min="7945" max="7945" width="10.19921875" style="924" customWidth="1"/>
    <col min="7946" max="7946" width="6.3984375" style="924" customWidth="1"/>
    <col min="7947" max="8193" width="8.796875" style="924"/>
    <col min="8194" max="8194" width="10.296875" style="924" customWidth="1"/>
    <col min="8195" max="8195" width="25.69921875" style="924" customWidth="1"/>
    <col min="8196" max="8197" width="9.69921875" style="924" customWidth="1"/>
    <col min="8198" max="8198" width="10.19921875" style="924" customWidth="1"/>
    <col min="8199" max="8199" width="12.59765625" style="924" customWidth="1"/>
    <col min="8200" max="8200" width="9.69921875" style="924" customWidth="1"/>
    <col min="8201" max="8201" width="10.19921875" style="924" customWidth="1"/>
    <col min="8202" max="8202" width="6.3984375" style="924" customWidth="1"/>
    <col min="8203" max="8449" width="8.796875" style="924"/>
    <col min="8450" max="8450" width="10.296875" style="924" customWidth="1"/>
    <col min="8451" max="8451" width="25.69921875" style="924" customWidth="1"/>
    <col min="8452" max="8453" width="9.69921875" style="924" customWidth="1"/>
    <col min="8454" max="8454" width="10.19921875" style="924" customWidth="1"/>
    <col min="8455" max="8455" width="12.59765625" style="924" customWidth="1"/>
    <col min="8456" max="8456" width="9.69921875" style="924" customWidth="1"/>
    <col min="8457" max="8457" width="10.19921875" style="924" customWidth="1"/>
    <col min="8458" max="8458" width="6.3984375" style="924" customWidth="1"/>
    <col min="8459" max="8705" width="8.796875" style="924"/>
    <col min="8706" max="8706" width="10.296875" style="924" customWidth="1"/>
    <col min="8707" max="8707" width="25.69921875" style="924" customWidth="1"/>
    <col min="8708" max="8709" width="9.69921875" style="924" customWidth="1"/>
    <col min="8710" max="8710" width="10.19921875" style="924" customWidth="1"/>
    <col min="8711" max="8711" width="12.59765625" style="924" customWidth="1"/>
    <col min="8712" max="8712" width="9.69921875" style="924" customWidth="1"/>
    <col min="8713" max="8713" width="10.19921875" style="924" customWidth="1"/>
    <col min="8714" max="8714" width="6.3984375" style="924" customWidth="1"/>
    <col min="8715" max="8961" width="8.796875" style="924"/>
    <col min="8962" max="8962" width="10.296875" style="924" customWidth="1"/>
    <col min="8963" max="8963" width="25.69921875" style="924" customWidth="1"/>
    <col min="8964" max="8965" width="9.69921875" style="924" customWidth="1"/>
    <col min="8966" max="8966" width="10.19921875" style="924" customWidth="1"/>
    <col min="8967" max="8967" width="12.59765625" style="924" customWidth="1"/>
    <col min="8968" max="8968" width="9.69921875" style="924" customWidth="1"/>
    <col min="8969" max="8969" width="10.19921875" style="924" customWidth="1"/>
    <col min="8970" max="8970" width="6.3984375" style="924" customWidth="1"/>
    <col min="8971" max="9217" width="8.796875" style="924"/>
    <col min="9218" max="9218" width="10.296875" style="924" customWidth="1"/>
    <col min="9219" max="9219" width="25.69921875" style="924" customWidth="1"/>
    <col min="9220" max="9221" width="9.69921875" style="924" customWidth="1"/>
    <col min="9222" max="9222" width="10.19921875" style="924" customWidth="1"/>
    <col min="9223" max="9223" width="12.59765625" style="924" customWidth="1"/>
    <col min="9224" max="9224" width="9.69921875" style="924" customWidth="1"/>
    <col min="9225" max="9225" width="10.19921875" style="924" customWidth="1"/>
    <col min="9226" max="9226" width="6.3984375" style="924" customWidth="1"/>
    <col min="9227" max="9473" width="8.796875" style="924"/>
    <col min="9474" max="9474" width="10.296875" style="924" customWidth="1"/>
    <col min="9475" max="9475" width="25.69921875" style="924" customWidth="1"/>
    <col min="9476" max="9477" width="9.69921875" style="924" customWidth="1"/>
    <col min="9478" max="9478" width="10.19921875" style="924" customWidth="1"/>
    <col min="9479" max="9479" width="12.59765625" style="924" customWidth="1"/>
    <col min="9480" max="9480" width="9.69921875" style="924" customWidth="1"/>
    <col min="9481" max="9481" width="10.19921875" style="924" customWidth="1"/>
    <col min="9482" max="9482" width="6.3984375" style="924" customWidth="1"/>
    <col min="9483" max="9729" width="8.796875" style="924"/>
    <col min="9730" max="9730" width="10.296875" style="924" customWidth="1"/>
    <col min="9731" max="9731" width="25.69921875" style="924" customWidth="1"/>
    <col min="9732" max="9733" width="9.69921875" style="924" customWidth="1"/>
    <col min="9734" max="9734" width="10.19921875" style="924" customWidth="1"/>
    <col min="9735" max="9735" width="12.59765625" style="924" customWidth="1"/>
    <col min="9736" max="9736" width="9.69921875" style="924" customWidth="1"/>
    <col min="9737" max="9737" width="10.19921875" style="924" customWidth="1"/>
    <col min="9738" max="9738" width="6.3984375" style="924" customWidth="1"/>
    <col min="9739" max="9985" width="8.796875" style="924"/>
    <col min="9986" max="9986" width="10.296875" style="924" customWidth="1"/>
    <col min="9987" max="9987" width="25.69921875" style="924" customWidth="1"/>
    <col min="9988" max="9989" width="9.69921875" style="924" customWidth="1"/>
    <col min="9990" max="9990" width="10.19921875" style="924" customWidth="1"/>
    <col min="9991" max="9991" width="12.59765625" style="924" customWidth="1"/>
    <col min="9992" max="9992" width="9.69921875" style="924" customWidth="1"/>
    <col min="9993" max="9993" width="10.19921875" style="924" customWidth="1"/>
    <col min="9994" max="9994" width="6.3984375" style="924" customWidth="1"/>
    <col min="9995" max="10241" width="8.796875" style="924"/>
    <col min="10242" max="10242" width="10.296875" style="924" customWidth="1"/>
    <col min="10243" max="10243" width="25.69921875" style="924" customWidth="1"/>
    <col min="10244" max="10245" width="9.69921875" style="924" customWidth="1"/>
    <col min="10246" max="10246" width="10.19921875" style="924" customWidth="1"/>
    <col min="10247" max="10247" width="12.59765625" style="924" customWidth="1"/>
    <col min="10248" max="10248" width="9.69921875" style="924" customWidth="1"/>
    <col min="10249" max="10249" width="10.19921875" style="924" customWidth="1"/>
    <col min="10250" max="10250" width="6.3984375" style="924" customWidth="1"/>
    <col min="10251" max="10497" width="8.796875" style="924"/>
    <col min="10498" max="10498" width="10.296875" style="924" customWidth="1"/>
    <col min="10499" max="10499" width="25.69921875" style="924" customWidth="1"/>
    <col min="10500" max="10501" width="9.69921875" style="924" customWidth="1"/>
    <col min="10502" max="10502" width="10.19921875" style="924" customWidth="1"/>
    <col min="10503" max="10503" width="12.59765625" style="924" customWidth="1"/>
    <col min="10504" max="10504" width="9.69921875" style="924" customWidth="1"/>
    <col min="10505" max="10505" width="10.19921875" style="924" customWidth="1"/>
    <col min="10506" max="10506" width="6.3984375" style="924" customWidth="1"/>
    <col min="10507" max="10753" width="8.796875" style="924"/>
    <col min="10754" max="10754" width="10.296875" style="924" customWidth="1"/>
    <col min="10755" max="10755" width="25.69921875" style="924" customWidth="1"/>
    <col min="10756" max="10757" width="9.69921875" style="924" customWidth="1"/>
    <col min="10758" max="10758" width="10.19921875" style="924" customWidth="1"/>
    <col min="10759" max="10759" width="12.59765625" style="924" customWidth="1"/>
    <col min="10760" max="10760" width="9.69921875" style="924" customWidth="1"/>
    <col min="10761" max="10761" width="10.19921875" style="924" customWidth="1"/>
    <col min="10762" max="10762" width="6.3984375" style="924" customWidth="1"/>
    <col min="10763" max="11009" width="8.796875" style="924"/>
    <col min="11010" max="11010" width="10.296875" style="924" customWidth="1"/>
    <col min="11011" max="11011" width="25.69921875" style="924" customWidth="1"/>
    <col min="11012" max="11013" width="9.69921875" style="924" customWidth="1"/>
    <col min="11014" max="11014" width="10.19921875" style="924" customWidth="1"/>
    <col min="11015" max="11015" width="12.59765625" style="924" customWidth="1"/>
    <col min="11016" max="11016" width="9.69921875" style="924" customWidth="1"/>
    <col min="11017" max="11017" width="10.19921875" style="924" customWidth="1"/>
    <col min="11018" max="11018" width="6.3984375" style="924" customWidth="1"/>
    <col min="11019" max="11265" width="8.796875" style="924"/>
    <col min="11266" max="11266" width="10.296875" style="924" customWidth="1"/>
    <col min="11267" max="11267" width="25.69921875" style="924" customWidth="1"/>
    <col min="11268" max="11269" width="9.69921875" style="924" customWidth="1"/>
    <col min="11270" max="11270" width="10.19921875" style="924" customWidth="1"/>
    <col min="11271" max="11271" width="12.59765625" style="924" customWidth="1"/>
    <col min="11272" max="11272" width="9.69921875" style="924" customWidth="1"/>
    <col min="11273" max="11273" width="10.19921875" style="924" customWidth="1"/>
    <col min="11274" max="11274" width="6.3984375" style="924" customWidth="1"/>
    <col min="11275" max="11521" width="8.796875" style="924"/>
    <col min="11522" max="11522" width="10.296875" style="924" customWidth="1"/>
    <col min="11523" max="11523" width="25.69921875" style="924" customWidth="1"/>
    <col min="11524" max="11525" width="9.69921875" style="924" customWidth="1"/>
    <col min="11526" max="11526" width="10.19921875" style="924" customWidth="1"/>
    <col min="11527" max="11527" width="12.59765625" style="924" customWidth="1"/>
    <col min="11528" max="11528" width="9.69921875" style="924" customWidth="1"/>
    <col min="11529" max="11529" width="10.19921875" style="924" customWidth="1"/>
    <col min="11530" max="11530" width="6.3984375" style="924" customWidth="1"/>
    <col min="11531" max="11777" width="8.796875" style="924"/>
    <col min="11778" max="11778" width="10.296875" style="924" customWidth="1"/>
    <col min="11779" max="11779" width="25.69921875" style="924" customWidth="1"/>
    <col min="11780" max="11781" width="9.69921875" style="924" customWidth="1"/>
    <col min="11782" max="11782" width="10.19921875" style="924" customWidth="1"/>
    <col min="11783" max="11783" width="12.59765625" style="924" customWidth="1"/>
    <col min="11784" max="11784" width="9.69921875" style="924" customWidth="1"/>
    <col min="11785" max="11785" width="10.19921875" style="924" customWidth="1"/>
    <col min="11786" max="11786" width="6.3984375" style="924" customWidth="1"/>
    <col min="11787" max="12033" width="8.796875" style="924"/>
    <col min="12034" max="12034" width="10.296875" style="924" customWidth="1"/>
    <col min="12035" max="12035" width="25.69921875" style="924" customWidth="1"/>
    <col min="12036" max="12037" width="9.69921875" style="924" customWidth="1"/>
    <col min="12038" max="12038" width="10.19921875" style="924" customWidth="1"/>
    <col min="12039" max="12039" width="12.59765625" style="924" customWidth="1"/>
    <col min="12040" max="12040" width="9.69921875" style="924" customWidth="1"/>
    <col min="12041" max="12041" width="10.19921875" style="924" customWidth="1"/>
    <col min="12042" max="12042" width="6.3984375" style="924" customWidth="1"/>
    <col min="12043" max="12289" width="8.796875" style="924"/>
    <col min="12290" max="12290" width="10.296875" style="924" customWidth="1"/>
    <col min="12291" max="12291" width="25.69921875" style="924" customWidth="1"/>
    <col min="12292" max="12293" width="9.69921875" style="924" customWidth="1"/>
    <col min="12294" max="12294" width="10.19921875" style="924" customWidth="1"/>
    <col min="12295" max="12295" width="12.59765625" style="924" customWidth="1"/>
    <col min="12296" max="12296" width="9.69921875" style="924" customWidth="1"/>
    <col min="12297" max="12297" width="10.19921875" style="924" customWidth="1"/>
    <col min="12298" max="12298" width="6.3984375" style="924" customWidth="1"/>
    <col min="12299" max="12545" width="8.796875" style="924"/>
    <col min="12546" max="12546" width="10.296875" style="924" customWidth="1"/>
    <col min="12547" max="12547" width="25.69921875" style="924" customWidth="1"/>
    <col min="12548" max="12549" width="9.69921875" style="924" customWidth="1"/>
    <col min="12550" max="12550" width="10.19921875" style="924" customWidth="1"/>
    <col min="12551" max="12551" width="12.59765625" style="924" customWidth="1"/>
    <col min="12552" max="12552" width="9.69921875" style="924" customWidth="1"/>
    <col min="12553" max="12553" width="10.19921875" style="924" customWidth="1"/>
    <col min="12554" max="12554" width="6.3984375" style="924" customWidth="1"/>
    <col min="12555" max="12801" width="8.796875" style="924"/>
    <col min="12802" max="12802" width="10.296875" style="924" customWidth="1"/>
    <col min="12803" max="12803" width="25.69921875" style="924" customWidth="1"/>
    <col min="12804" max="12805" width="9.69921875" style="924" customWidth="1"/>
    <col min="12806" max="12806" width="10.19921875" style="924" customWidth="1"/>
    <col min="12807" max="12807" width="12.59765625" style="924" customWidth="1"/>
    <col min="12808" max="12808" width="9.69921875" style="924" customWidth="1"/>
    <col min="12809" max="12809" width="10.19921875" style="924" customWidth="1"/>
    <col min="12810" max="12810" width="6.3984375" style="924" customWidth="1"/>
    <col min="12811" max="13057" width="8.796875" style="924"/>
    <col min="13058" max="13058" width="10.296875" style="924" customWidth="1"/>
    <col min="13059" max="13059" width="25.69921875" style="924" customWidth="1"/>
    <col min="13060" max="13061" width="9.69921875" style="924" customWidth="1"/>
    <col min="13062" max="13062" width="10.19921875" style="924" customWidth="1"/>
    <col min="13063" max="13063" width="12.59765625" style="924" customWidth="1"/>
    <col min="13064" max="13064" width="9.69921875" style="924" customWidth="1"/>
    <col min="13065" max="13065" width="10.19921875" style="924" customWidth="1"/>
    <col min="13066" max="13066" width="6.3984375" style="924" customWidth="1"/>
    <col min="13067" max="13313" width="8.796875" style="924"/>
    <col min="13314" max="13314" width="10.296875" style="924" customWidth="1"/>
    <col min="13315" max="13315" width="25.69921875" style="924" customWidth="1"/>
    <col min="13316" max="13317" width="9.69921875" style="924" customWidth="1"/>
    <col min="13318" max="13318" width="10.19921875" style="924" customWidth="1"/>
    <col min="13319" max="13319" width="12.59765625" style="924" customWidth="1"/>
    <col min="13320" max="13320" width="9.69921875" style="924" customWidth="1"/>
    <col min="13321" max="13321" width="10.19921875" style="924" customWidth="1"/>
    <col min="13322" max="13322" width="6.3984375" style="924" customWidth="1"/>
    <col min="13323" max="13569" width="8.796875" style="924"/>
    <col min="13570" max="13570" width="10.296875" style="924" customWidth="1"/>
    <col min="13571" max="13571" width="25.69921875" style="924" customWidth="1"/>
    <col min="13572" max="13573" width="9.69921875" style="924" customWidth="1"/>
    <col min="13574" max="13574" width="10.19921875" style="924" customWidth="1"/>
    <col min="13575" max="13575" width="12.59765625" style="924" customWidth="1"/>
    <col min="13576" max="13576" width="9.69921875" style="924" customWidth="1"/>
    <col min="13577" max="13577" width="10.19921875" style="924" customWidth="1"/>
    <col min="13578" max="13578" width="6.3984375" style="924" customWidth="1"/>
    <col min="13579" max="13825" width="8.796875" style="924"/>
    <col min="13826" max="13826" width="10.296875" style="924" customWidth="1"/>
    <col min="13827" max="13827" width="25.69921875" style="924" customWidth="1"/>
    <col min="13828" max="13829" width="9.69921875" style="924" customWidth="1"/>
    <col min="13830" max="13830" width="10.19921875" style="924" customWidth="1"/>
    <col min="13831" max="13831" width="12.59765625" style="924" customWidth="1"/>
    <col min="13832" max="13832" width="9.69921875" style="924" customWidth="1"/>
    <col min="13833" max="13833" width="10.19921875" style="924" customWidth="1"/>
    <col min="13834" max="13834" width="6.3984375" style="924" customWidth="1"/>
    <col min="13835" max="14081" width="8.796875" style="924"/>
    <col min="14082" max="14082" width="10.296875" style="924" customWidth="1"/>
    <col min="14083" max="14083" width="25.69921875" style="924" customWidth="1"/>
    <col min="14084" max="14085" width="9.69921875" style="924" customWidth="1"/>
    <col min="14086" max="14086" width="10.19921875" style="924" customWidth="1"/>
    <col min="14087" max="14087" width="12.59765625" style="924" customWidth="1"/>
    <col min="14088" max="14088" width="9.69921875" style="924" customWidth="1"/>
    <col min="14089" max="14089" width="10.19921875" style="924" customWidth="1"/>
    <col min="14090" max="14090" width="6.3984375" style="924" customWidth="1"/>
    <col min="14091" max="14337" width="8.796875" style="924"/>
    <col min="14338" max="14338" width="10.296875" style="924" customWidth="1"/>
    <col min="14339" max="14339" width="25.69921875" style="924" customWidth="1"/>
    <col min="14340" max="14341" width="9.69921875" style="924" customWidth="1"/>
    <col min="14342" max="14342" width="10.19921875" style="924" customWidth="1"/>
    <col min="14343" max="14343" width="12.59765625" style="924" customWidth="1"/>
    <col min="14344" max="14344" width="9.69921875" style="924" customWidth="1"/>
    <col min="14345" max="14345" width="10.19921875" style="924" customWidth="1"/>
    <col min="14346" max="14346" width="6.3984375" style="924" customWidth="1"/>
    <col min="14347" max="14593" width="8.796875" style="924"/>
    <col min="14594" max="14594" width="10.296875" style="924" customWidth="1"/>
    <col min="14595" max="14595" width="25.69921875" style="924" customWidth="1"/>
    <col min="14596" max="14597" width="9.69921875" style="924" customWidth="1"/>
    <col min="14598" max="14598" width="10.19921875" style="924" customWidth="1"/>
    <col min="14599" max="14599" width="12.59765625" style="924" customWidth="1"/>
    <col min="14600" max="14600" width="9.69921875" style="924" customWidth="1"/>
    <col min="14601" max="14601" width="10.19921875" style="924" customWidth="1"/>
    <col min="14602" max="14602" width="6.3984375" style="924" customWidth="1"/>
    <col min="14603" max="14849" width="8.796875" style="924"/>
    <col min="14850" max="14850" width="10.296875" style="924" customWidth="1"/>
    <col min="14851" max="14851" width="25.69921875" style="924" customWidth="1"/>
    <col min="14852" max="14853" width="9.69921875" style="924" customWidth="1"/>
    <col min="14854" max="14854" width="10.19921875" style="924" customWidth="1"/>
    <col min="14855" max="14855" width="12.59765625" style="924" customWidth="1"/>
    <col min="14856" max="14856" width="9.69921875" style="924" customWidth="1"/>
    <col min="14857" max="14857" width="10.19921875" style="924" customWidth="1"/>
    <col min="14858" max="14858" width="6.3984375" style="924" customWidth="1"/>
    <col min="14859" max="15105" width="8.796875" style="924"/>
    <col min="15106" max="15106" width="10.296875" style="924" customWidth="1"/>
    <col min="15107" max="15107" width="25.69921875" style="924" customWidth="1"/>
    <col min="15108" max="15109" width="9.69921875" style="924" customWidth="1"/>
    <col min="15110" max="15110" width="10.19921875" style="924" customWidth="1"/>
    <col min="15111" max="15111" width="12.59765625" style="924" customWidth="1"/>
    <col min="15112" max="15112" width="9.69921875" style="924" customWidth="1"/>
    <col min="15113" max="15113" width="10.19921875" style="924" customWidth="1"/>
    <col min="15114" max="15114" width="6.3984375" style="924" customWidth="1"/>
    <col min="15115" max="15361" width="8.796875" style="924"/>
    <col min="15362" max="15362" width="10.296875" style="924" customWidth="1"/>
    <col min="15363" max="15363" width="25.69921875" style="924" customWidth="1"/>
    <col min="15364" max="15365" width="9.69921875" style="924" customWidth="1"/>
    <col min="15366" max="15366" width="10.19921875" style="924" customWidth="1"/>
    <col min="15367" max="15367" width="12.59765625" style="924" customWidth="1"/>
    <col min="15368" max="15368" width="9.69921875" style="924" customWidth="1"/>
    <col min="15369" max="15369" width="10.19921875" style="924" customWidth="1"/>
    <col min="15370" max="15370" width="6.3984375" style="924" customWidth="1"/>
    <col min="15371" max="15617" width="8.796875" style="924"/>
    <col min="15618" max="15618" width="10.296875" style="924" customWidth="1"/>
    <col min="15619" max="15619" width="25.69921875" style="924" customWidth="1"/>
    <col min="15620" max="15621" width="9.69921875" style="924" customWidth="1"/>
    <col min="15622" max="15622" width="10.19921875" style="924" customWidth="1"/>
    <col min="15623" max="15623" width="12.59765625" style="924" customWidth="1"/>
    <col min="15624" max="15624" width="9.69921875" style="924" customWidth="1"/>
    <col min="15625" max="15625" width="10.19921875" style="924" customWidth="1"/>
    <col min="15626" max="15626" width="6.3984375" style="924" customWidth="1"/>
    <col min="15627" max="15873" width="8.796875" style="924"/>
    <col min="15874" max="15874" width="10.296875" style="924" customWidth="1"/>
    <col min="15875" max="15875" width="25.69921875" style="924" customWidth="1"/>
    <col min="15876" max="15877" width="9.69921875" style="924" customWidth="1"/>
    <col min="15878" max="15878" width="10.19921875" style="924" customWidth="1"/>
    <col min="15879" max="15879" width="12.59765625" style="924" customWidth="1"/>
    <col min="15880" max="15880" width="9.69921875" style="924" customWidth="1"/>
    <col min="15881" max="15881" width="10.19921875" style="924" customWidth="1"/>
    <col min="15882" max="15882" width="6.3984375" style="924" customWidth="1"/>
    <col min="15883" max="16129" width="8.796875" style="924"/>
    <col min="16130" max="16130" width="10.296875" style="924" customWidth="1"/>
    <col min="16131" max="16131" width="25.69921875" style="924" customWidth="1"/>
    <col min="16132" max="16133" width="9.69921875" style="924" customWidth="1"/>
    <col min="16134" max="16134" width="10.19921875" style="924" customWidth="1"/>
    <col min="16135" max="16135" width="12.59765625" style="924" customWidth="1"/>
    <col min="16136" max="16136" width="9.69921875" style="924" customWidth="1"/>
    <col min="16137" max="16137" width="10.19921875" style="924" customWidth="1"/>
    <col min="16138" max="16138" width="6.3984375" style="924" customWidth="1"/>
    <col min="16139" max="16384" width="8.796875" style="924"/>
  </cols>
  <sheetData>
    <row r="2" spans="2:9" s="893" customFormat="1" ht="12.75" customHeight="1">
      <c r="B2" s="892" t="s">
        <v>55</v>
      </c>
      <c r="F2" s="894"/>
      <c r="G2" s="895" t="s">
        <v>460</v>
      </c>
    </row>
    <row r="3" spans="2:9" s="893" customFormat="1" ht="12.75" customHeight="1">
      <c r="B3" s="1293" t="s">
        <v>15</v>
      </c>
      <c r="C3" s="1292" t="s">
        <v>1165</v>
      </c>
      <c r="F3" s="896"/>
      <c r="G3" s="897" t="s">
        <v>31</v>
      </c>
      <c r="H3" s="1222" t="s">
        <v>1166</v>
      </c>
    </row>
    <row r="4" spans="2:9" s="893" customFormat="1" ht="12.75" customHeight="1">
      <c r="B4" s="898"/>
      <c r="F4" s="896"/>
      <c r="G4" s="897"/>
    </row>
    <row r="5" spans="2:9" s="893" customFormat="1" ht="12.75" customHeight="1">
      <c r="B5" s="1295" t="s">
        <v>19</v>
      </c>
      <c r="C5" s="1292" t="s">
        <v>1167</v>
      </c>
      <c r="F5" s="896"/>
      <c r="G5" s="897" t="s">
        <v>20</v>
      </c>
      <c r="H5" s="1223" t="s">
        <v>127</v>
      </c>
    </row>
    <row r="6" spans="2:9" s="893" customFormat="1">
      <c r="B6" s="899"/>
      <c r="F6" s="896"/>
      <c r="G6" s="897"/>
    </row>
    <row r="7" spans="2:9" s="893" customFormat="1">
      <c r="B7" s="1297" t="s">
        <v>16</v>
      </c>
      <c r="C7" s="1296" t="s">
        <v>1168</v>
      </c>
      <c r="F7" s="896"/>
      <c r="G7" s="897" t="s">
        <v>30</v>
      </c>
      <c r="H7" s="893" t="s">
        <v>414</v>
      </c>
    </row>
    <row r="8" spans="2:9" s="893" customFormat="1">
      <c r="B8" s="900"/>
      <c r="F8" s="896"/>
      <c r="G8" s="897"/>
    </row>
    <row r="9" spans="2:9" s="893" customFormat="1">
      <c r="B9" s="1297" t="s">
        <v>17</v>
      </c>
      <c r="C9" s="1298" t="s">
        <v>1169</v>
      </c>
      <c r="F9" s="901"/>
      <c r="G9" s="902" t="s">
        <v>23</v>
      </c>
      <c r="H9" s="903" t="s">
        <v>414</v>
      </c>
    </row>
    <row r="10" spans="2:9" s="893" customFormat="1">
      <c r="B10" s="904"/>
      <c r="F10" s="896"/>
      <c r="G10" s="902" t="s">
        <v>54</v>
      </c>
      <c r="H10" s="1244" t="s">
        <v>1170</v>
      </c>
    </row>
    <row r="11" spans="2:9" s="893" customFormat="1">
      <c r="B11" s="904"/>
      <c r="F11" s="901"/>
      <c r="G11" s="902" t="s">
        <v>24</v>
      </c>
      <c r="H11" s="903" t="s">
        <v>414</v>
      </c>
    </row>
    <row r="12" spans="2:9" s="893" customFormat="1">
      <c r="B12" s="904"/>
      <c r="I12" s="905"/>
    </row>
    <row r="13" spans="2:9" s="893" customFormat="1" ht="12.75" customHeight="1">
      <c r="B13" s="1378" t="s">
        <v>462</v>
      </c>
      <c r="C13" s="1378"/>
      <c r="D13" s="1378"/>
      <c r="E13" s="1378"/>
      <c r="F13" s="1378"/>
      <c r="G13" s="1378"/>
      <c r="H13" s="1378"/>
      <c r="I13" s="1378"/>
    </row>
    <row r="14" spans="2:9" s="893" customFormat="1" ht="12.75" customHeight="1">
      <c r="B14" s="1378" t="s">
        <v>1656</v>
      </c>
      <c r="C14" s="1378"/>
      <c r="D14" s="1378"/>
      <c r="E14" s="1378"/>
      <c r="F14" s="1378"/>
      <c r="G14" s="1378"/>
      <c r="H14" s="1378"/>
      <c r="I14" s="1378"/>
    </row>
    <row r="15" spans="2:9" s="893" customFormat="1">
      <c r="B15" s="904"/>
    </row>
    <row r="16" spans="2:9" s="893" customFormat="1">
      <c r="B16" s="1379" t="s">
        <v>464</v>
      </c>
      <c r="C16" s="1379"/>
      <c r="D16" s="1379"/>
      <c r="E16" s="1379"/>
      <c r="F16" s="1379"/>
      <c r="G16" s="1379"/>
      <c r="H16" s="1379"/>
      <c r="I16" s="1379"/>
    </row>
    <row r="17" spans="2:9" s="893" customFormat="1">
      <c r="B17" s="904"/>
      <c r="I17" s="906" t="s">
        <v>58</v>
      </c>
    </row>
    <row r="18" spans="2:9" s="910" customFormat="1" ht="25.5">
      <c r="B18" s="907" t="s">
        <v>465</v>
      </c>
      <c r="C18" s="908" t="s">
        <v>466</v>
      </c>
      <c r="D18" s="909" t="s">
        <v>467</v>
      </c>
      <c r="E18" s="909" t="s">
        <v>468</v>
      </c>
      <c r="F18" s="909" t="s">
        <v>469</v>
      </c>
      <c r="G18" s="909" t="s">
        <v>470</v>
      </c>
      <c r="H18" s="909" t="s">
        <v>471</v>
      </c>
      <c r="I18" s="909" t="s">
        <v>472</v>
      </c>
    </row>
    <row r="19" spans="2:9" s="910" customFormat="1">
      <c r="B19" s="911">
        <v>1</v>
      </c>
      <c r="C19" s="912">
        <v>2</v>
      </c>
      <c r="D19" s="912">
        <v>3</v>
      </c>
      <c r="E19" s="912">
        <v>4</v>
      </c>
      <c r="F19" s="912">
        <v>5</v>
      </c>
      <c r="G19" s="912">
        <v>6</v>
      </c>
      <c r="H19" s="913">
        <v>7</v>
      </c>
      <c r="I19" s="913">
        <v>8</v>
      </c>
    </row>
    <row r="20" spans="2:9" s="910" customFormat="1">
      <c r="B20" s="914" t="s">
        <v>901</v>
      </c>
      <c r="C20" s="915" t="s">
        <v>902</v>
      </c>
      <c r="D20" s="1234"/>
      <c r="E20" s="1234"/>
      <c r="F20" s="1234"/>
      <c r="G20" s="1234"/>
      <c r="H20" s="1235"/>
      <c r="I20" s="1235">
        <f>D20+E20-F20+G20+H20</f>
        <v>0</v>
      </c>
    </row>
    <row r="21" spans="2:9" s="910" customFormat="1">
      <c r="B21" s="914" t="s">
        <v>1070</v>
      </c>
      <c r="C21" s="915" t="s">
        <v>1071</v>
      </c>
      <c r="D21" s="1234"/>
      <c r="E21" s="1234"/>
      <c r="F21" s="1234"/>
      <c r="G21" s="1234"/>
      <c r="H21" s="1235"/>
      <c r="I21" s="1235">
        <f t="shared" ref="I21:I84" si="0">D21+E21-F21+G21+H21</f>
        <v>0</v>
      </c>
    </row>
    <row r="22" spans="2:9" s="910" customFormat="1">
      <c r="B22" s="914" t="s">
        <v>1072</v>
      </c>
      <c r="C22" s="915" t="s">
        <v>1073</v>
      </c>
      <c r="D22" s="1234"/>
      <c r="E22" s="1234"/>
      <c r="F22" s="1234"/>
      <c r="G22" s="1234"/>
      <c r="H22" s="1235"/>
      <c r="I22" s="1235">
        <f t="shared" si="0"/>
        <v>0</v>
      </c>
    </row>
    <row r="23" spans="2:9" s="910" customFormat="1">
      <c r="B23" s="914" t="s">
        <v>1074</v>
      </c>
      <c r="C23" s="915" t="s">
        <v>1075</v>
      </c>
      <c r="D23" s="1234"/>
      <c r="E23" s="1234"/>
      <c r="F23" s="1234"/>
      <c r="G23" s="1234"/>
      <c r="H23" s="1235"/>
      <c r="I23" s="1235">
        <f t="shared" si="0"/>
        <v>0</v>
      </c>
    </row>
    <row r="24" spans="2:9" s="910" customFormat="1">
      <c r="B24" s="914" t="s">
        <v>903</v>
      </c>
      <c r="C24" s="915" t="s">
        <v>904</v>
      </c>
      <c r="D24" s="1234"/>
      <c r="E24" s="1234"/>
      <c r="F24" s="1234"/>
      <c r="G24" s="1234"/>
      <c r="H24" s="1235"/>
      <c r="I24" s="1235">
        <f t="shared" si="0"/>
        <v>0</v>
      </c>
    </row>
    <row r="25" spans="2:9" s="910" customFormat="1">
      <c r="B25" s="914" t="s">
        <v>905</v>
      </c>
      <c r="C25" s="915" t="s">
        <v>906</v>
      </c>
      <c r="D25" s="1234"/>
      <c r="E25" s="1234"/>
      <c r="F25" s="1234"/>
      <c r="G25" s="1234"/>
      <c r="H25" s="1235"/>
      <c r="I25" s="1235">
        <f t="shared" si="0"/>
        <v>0</v>
      </c>
    </row>
    <row r="26" spans="2:9" s="910" customFormat="1">
      <c r="B26" s="914" t="s">
        <v>907</v>
      </c>
      <c r="C26" s="915" t="s">
        <v>1076</v>
      </c>
      <c r="D26" s="1234"/>
      <c r="E26" s="1234"/>
      <c r="F26" s="1234"/>
      <c r="G26" s="1234"/>
      <c r="H26" s="1235"/>
      <c r="I26" s="1235">
        <f t="shared" si="0"/>
        <v>0</v>
      </c>
    </row>
    <row r="27" spans="2:9" s="910" customFormat="1">
      <c r="B27" s="914" t="s">
        <v>909</v>
      </c>
      <c r="C27" s="915" t="s">
        <v>810</v>
      </c>
      <c r="D27" s="1234"/>
      <c r="E27" s="1234"/>
      <c r="F27" s="1234"/>
      <c r="G27" s="1234"/>
      <c r="H27" s="1235"/>
      <c r="I27" s="1235">
        <f t="shared" si="0"/>
        <v>0</v>
      </c>
    </row>
    <row r="28" spans="2:9" s="910" customFormat="1">
      <c r="B28" s="914" t="s">
        <v>910</v>
      </c>
      <c r="C28" s="915" t="s">
        <v>1077</v>
      </c>
      <c r="D28" s="1234"/>
      <c r="E28" s="1234"/>
      <c r="F28" s="1234"/>
      <c r="G28" s="1234"/>
      <c r="H28" s="1235"/>
      <c r="I28" s="1235">
        <f t="shared" si="0"/>
        <v>0</v>
      </c>
    </row>
    <row r="29" spans="2:9" s="910" customFormat="1">
      <c r="B29" s="914" t="s">
        <v>912</v>
      </c>
      <c r="C29" s="915" t="s">
        <v>1078</v>
      </c>
      <c r="D29" s="1234"/>
      <c r="E29" s="1234"/>
      <c r="F29" s="1234"/>
      <c r="G29" s="1234"/>
      <c r="H29" s="1235"/>
      <c r="I29" s="1235">
        <f t="shared" si="0"/>
        <v>0</v>
      </c>
    </row>
    <row r="30" spans="2:9" s="910" customFormat="1">
      <c r="B30" s="914" t="s">
        <v>914</v>
      </c>
      <c r="C30" s="915" t="s">
        <v>1079</v>
      </c>
      <c r="D30" s="1234"/>
      <c r="E30" s="1234"/>
      <c r="F30" s="1234"/>
      <c r="G30" s="1234"/>
      <c r="H30" s="1235"/>
      <c r="I30" s="1235">
        <f t="shared" si="0"/>
        <v>0</v>
      </c>
    </row>
    <row r="31" spans="2:9" s="910" customFormat="1">
      <c r="B31" s="914" t="s">
        <v>916</v>
      </c>
      <c r="C31" s="915" t="s">
        <v>917</v>
      </c>
      <c r="D31" s="1234"/>
      <c r="E31" s="1234"/>
      <c r="F31" s="1234"/>
      <c r="G31" s="1234"/>
      <c r="H31" s="1235"/>
      <c r="I31" s="1235">
        <f t="shared" si="0"/>
        <v>0</v>
      </c>
    </row>
    <row r="32" spans="2:9" s="910" customFormat="1">
      <c r="B32" s="914" t="s">
        <v>918</v>
      </c>
      <c r="C32" s="915" t="s">
        <v>1080</v>
      </c>
      <c r="D32" s="1234"/>
      <c r="E32" s="1234"/>
      <c r="F32" s="1234"/>
      <c r="G32" s="1234"/>
      <c r="H32" s="1235"/>
      <c r="I32" s="1235">
        <f t="shared" si="0"/>
        <v>0</v>
      </c>
    </row>
    <row r="33" spans="2:9" s="910" customFormat="1">
      <c r="B33" s="914" t="s">
        <v>920</v>
      </c>
      <c r="C33" s="915" t="s">
        <v>1081</v>
      </c>
      <c r="D33" s="1234"/>
      <c r="E33" s="1234"/>
      <c r="F33" s="1234"/>
      <c r="G33" s="1234"/>
      <c r="H33" s="1235"/>
      <c r="I33" s="1235">
        <f t="shared" si="0"/>
        <v>0</v>
      </c>
    </row>
    <row r="34" spans="2:9" s="910" customFormat="1">
      <c r="B34" s="914" t="s">
        <v>922</v>
      </c>
      <c r="C34" s="915" t="s">
        <v>923</v>
      </c>
      <c r="D34" s="1234">
        <v>27180.89</v>
      </c>
      <c r="E34" s="1234">
        <v>6998.05</v>
      </c>
      <c r="F34" s="1234">
        <v>2853.31</v>
      </c>
      <c r="G34" s="1234"/>
      <c r="H34" s="1235"/>
      <c r="I34" s="1235">
        <f t="shared" si="0"/>
        <v>31325.63</v>
      </c>
    </row>
    <row r="35" spans="2:9" s="910" customFormat="1">
      <c r="B35" s="914" t="s">
        <v>924</v>
      </c>
      <c r="C35" s="915" t="s">
        <v>1058</v>
      </c>
      <c r="D35" s="1234">
        <v>25932.14</v>
      </c>
      <c r="E35" s="1234">
        <v>2800.04</v>
      </c>
      <c r="F35" s="1234"/>
      <c r="G35" s="1234"/>
      <c r="H35" s="1235"/>
      <c r="I35" s="1235">
        <f t="shared" si="0"/>
        <v>28732.18</v>
      </c>
    </row>
    <row r="36" spans="2:9" s="910" customFormat="1">
      <c r="B36" s="914" t="s">
        <v>925</v>
      </c>
      <c r="C36" s="915" t="s">
        <v>819</v>
      </c>
      <c r="D36" s="1234">
        <v>9284.94</v>
      </c>
      <c r="E36" s="1234">
        <v>95</v>
      </c>
      <c r="F36" s="1234">
        <v>243.25</v>
      </c>
      <c r="G36" s="1234"/>
      <c r="H36" s="1235"/>
      <c r="I36" s="1235">
        <f t="shared" si="0"/>
        <v>9136.69</v>
      </c>
    </row>
    <row r="37" spans="2:9" s="910" customFormat="1">
      <c r="B37" s="914" t="s">
        <v>927</v>
      </c>
      <c r="C37" s="915" t="s">
        <v>928</v>
      </c>
      <c r="D37" s="1234"/>
      <c r="E37" s="1234"/>
      <c r="F37" s="1234"/>
      <c r="G37" s="1234"/>
      <c r="H37" s="1235"/>
      <c r="I37" s="1235">
        <f t="shared" si="0"/>
        <v>0</v>
      </c>
    </row>
    <row r="38" spans="2:9" s="910" customFormat="1">
      <c r="B38" s="914" t="s">
        <v>929</v>
      </c>
      <c r="C38" s="915" t="s">
        <v>1082</v>
      </c>
      <c r="D38" s="1234"/>
      <c r="E38" s="1234"/>
      <c r="F38" s="1234"/>
      <c r="G38" s="1234"/>
      <c r="H38" s="1235"/>
      <c r="I38" s="1235">
        <f t="shared" si="0"/>
        <v>0</v>
      </c>
    </row>
    <row r="39" spans="2:9" s="910" customFormat="1">
      <c r="B39" s="914" t="s">
        <v>931</v>
      </c>
      <c r="C39" s="915" t="s">
        <v>865</v>
      </c>
      <c r="D39" s="1234">
        <v>1407.51</v>
      </c>
      <c r="E39" s="1234"/>
      <c r="F39" s="1234"/>
      <c r="G39" s="1234"/>
      <c r="H39" s="1235"/>
      <c r="I39" s="1235">
        <f t="shared" si="0"/>
        <v>1407.51</v>
      </c>
    </row>
    <row r="40" spans="2:9" s="910" customFormat="1">
      <c r="B40" s="914" t="s">
        <v>932</v>
      </c>
      <c r="C40" s="915" t="s">
        <v>1083</v>
      </c>
      <c r="D40" s="1234"/>
      <c r="E40" s="1234"/>
      <c r="F40" s="1234"/>
      <c r="G40" s="1234"/>
      <c r="H40" s="1235"/>
      <c r="I40" s="1235">
        <f t="shared" si="0"/>
        <v>0</v>
      </c>
    </row>
    <row r="41" spans="2:9" s="910" customFormat="1">
      <c r="B41" s="914" t="s">
        <v>933</v>
      </c>
      <c r="C41" s="915" t="s">
        <v>1084</v>
      </c>
      <c r="D41" s="1234">
        <v>19262.990000000002</v>
      </c>
      <c r="E41" s="1234"/>
      <c r="F41" s="1234"/>
      <c r="G41" s="1234"/>
      <c r="H41" s="1235"/>
      <c r="I41" s="1235">
        <f t="shared" si="0"/>
        <v>19262.990000000002</v>
      </c>
    </row>
    <row r="42" spans="2:9" s="910" customFormat="1">
      <c r="B42" s="914" t="s">
        <v>935</v>
      </c>
      <c r="C42" s="915" t="s">
        <v>821</v>
      </c>
      <c r="D42" s="1234">
        <v>84996</v>
      </c>
      <c r="E42" s="1234"/>
      <c r="F42" s="1234">
        <v>5400</v>
      </c>
      <c r="G42" s="1234"/>
      <c r="H42" s="1235"/>
      <c r="I42" s="1235">
        <f t="shared" si="0"/>
        <v>79596</v>
      </c>
    </row>
    <row r="43" spans="2:9" s="910" customFormat="1">
      <c r="B43" s="914" t="s">
        <v>936</v>
      </c>
      <c r="C43" s="915" t="s">
        <v>823</v>
      </c>
      <c r="D43" s="1234"/>
      <c r="E43" s="1234"/>
      <c r="F43" s="1234"/>
      <c r="G43" s="1234"/>
      <c r="H43" s="1235"/>
      <c r="I43" s="1235">
        <f t="shared" si="0"/>
        <v>0</v>
      </c>
    </row>
    <row r="44" spans="2:9" s="910" customFormat="1">
      <c r="B44" s="914" t="s">
        <v>937</v>
      </c>
      <c r="C44" s="915" t="s">
        <v>938</v>
      </c>
      <c r="D44" s="1234"/>
      <c r="E44" s="1234"/>
      <c r="F44" s="1234"/>
      <c r="G44" s="1234"/>
      <c r="H44" s="1235"/>
      <c r="I44" s="1235">
        <f t="shared" si="0"/>
        <v>0</v>
      </c>
    </row>
    <row r="45" spans="2:9" s="910" customFormat="1">
      <c r="B45" s="914" t="s">
        <v>939</v>
      </c>
      <c r="C45" s="915" t="s">
        <v>827</v>
      </c>
      <c r="D45" s="1234"/>
      <c r="E45" s="1234"/>
      <c r="F45" s="1234"/>
      <c r="G45" s="1234"/>
      <c r="H45" s="1235"/>
      <c r="I45" s="1235">
        <f t="shared" si="0"/>
        <v>0</v>
      </c>
    </row>
    <row r="46" spans="2:9" s="910" customFormat="1">
      <c r="B46" s="914" t="s">
        <v>940</v>
      </c>
      <c r="C46" s="915" t="s">
        <v>1085</v>
      </c>
      <c r="D46" s="1234"/>
      <c r="E46" s="1234"/>
      <c r="F46" s="1234"/>
      <c r="G46" s="1234"/>
      <c r="H46" s="1235"/>
      <c r="I46" s="1235">
        <f t="shared" si="0"/>
        <v>0</v>
      </c>
    </row>
    <row r="47" spans="2:9" s="910" customFormat="1">
      <c r="B47" s="914" t="s">
        <v>941</v>
      </c>
      <c r="C47" s="915" t="s">
        <v>831</v>
      </c>
      <c r="D47" s="1234"/>
      <c r="E47" s="1234"/>
      <c r="F47" s="1234"/>
      <c r="G47" s="1234"/>
      <c r="H47" s="1235"/>
      <c r="I47" s="1235">
        <f t="shared" si="0"/>
        <v>0</v>
      </c>
    </row>
    <row r="48" spans="2:9" s="910" customFormat="1">
      <c r="B48" s="914" t="s">
        <v>942</v>
      </c>
      <c r="C48" s="915" t="s">
        <v>1086</v>
      </c>
      <c r="D48" s="1234"/>
      <c r="E48" s="1234"/>
      <c r="F48" s="1234"/>
      <c r="G48" s="1234"/>
      <c r="H48" s="1235"/>
      <c r="I48" s="1235">
        <f t="shared" si="0"/>
        <v>0</v>
      </c>
    </row>
    <row r="49" spans="2:9" s="910" customFormat="1">
      <c r="B49" s="914" t="s">
        <v>944</v>
      </c>
      <c r="C49" s="915" t="s">
        <v>945</v>
      </c>
      <c r="D49" s="1234"/>
      <c r="E49" s="1234"/>
      <c r="F49" s="1234"/>
      <c r="G49" s="1234"/>
      <c r="H49" s="1235"/>
      <c r="I49" s="1235">
        <f t="shared" si="0"/>
        <v>0</v>
      </c>
    </row>
    <row r="50" spans="2:9" s="910" customFormat="1">
      <c r="B50" s="914" t="s">
        <v>946</v>
      </c>
      <c r="C50" s="915" t="s">
        <v>947</v>
      </c>
      <c r="D50" s="1234"/>
      <c r="E50" s="1234"/>
      <c r="F50" s="1234"/>
      <c r="G50" s="1234"/>
      <c r="H50" s="1235"/>
      <c r="I50" s="1235">
        <f t="shared" si="0"/>
        <v>0</v>
      </c>
    </row>
    <row r="51" spans="2:9" s="910" customFormat="1">
      <c r="B51" s="914" t="s">
        <v>948</v>
      </c>
      <c r="C51" s="915" t="s">
        <v>837</v>
      </c>
      <c r="D51" s="1234"/>
      <c r="E51" s="1234"/>
      <c r="F51" s="1234"/>
      <c r="G51" s="1234"/>
      <c r="H51" s="1235"/>
      <c r="I51" s="1235">
        <f t="shared" si="0"/>
        <v>0</v>
      </c>
    </row>
    <row r="52" spans="2:9" s="910" customFormat="1">
      <c r="B52" s="914" t="s">
        <v>949</v>
      </c>
      <c r="C52" s="915" t="s">
        <v>839</v>
      </c>
      <c r="D52" s="1234"/>
      <c r="E52" s="1234"/>
      <c r="F52" s="1234"/>
      <c r="G52" s="1234"/>
      <c r="H52" s="1235"/>
      <c r="I52" s="1235">
        <f t="shared" si="0"/>
        <v>0</v>
      </c>
    </row>
    <row r="53" spans="2:9" s="910" customFormat="1">
      <c r="B53" s="914" t="s">
        <v>950</v>
      </c>
      <c r="C53" s="915" t="s">
        <v>841</v>
      </c>
      <c r="D53" s="1234">
        <v>1670</v>
      </c>
      <c r="E53" s="1234"/>
      <c r="F53" s="1234"/>
      <c r="G53" s="1234"/>
      <c r="H53" s="1235"/>
      <c r="I53" s="1235">
        <f t="shared" si="0"/>
        <v>1670</v>
      </c>
    </row>
    <row r="54" spans="2:9" s="910" customFormat="1">
      <c r="B54" s="914" t="s">
        <v>951</v>
      </c>
      <c r="C54" s="915" t="s">
        <v>843</v>
      </c>
      <c r="D54" s="1234">
        <v>8573.2999999999993</v>
      </c>
      <c r="E54" s="1234"/>
      <c r="F54" s="1234"/>
      <c r="G54" s="1234"/>
      <c r="H54" s="1235"/>
      <c r="I54" s="1235">
        <f t="shared" si="0"/>
        <v>8573.2999999999993</v>
      </c>
    </row>
    <row r="55" spans="2:9" s="910" customFormat="1">
      <c r="B55" s="914" t="s">
        <v>952</v>
      </c>
      <c r="C55" s="915" t="s">
        <v>1087</v>
      </c>
      <c r="D55" s="1234"/>
      <c r="E55" s="1234"/>
      <c r="F55" s="1234"/>
      <c r="G55" s="1234"/>
      <c r="H55" s="1235"/>
      <c r="I55" s="1235">
        <f t="shared" si="0"/>
        <v>0</v>
      </c>
    </row>
    <row r="56" spans="2:9" s="910" customFormat="1">
      <c r="B56" s="914" t="s">
        <v>954</v>
      </c>
      <c r="C56" s="915" t="s">
        <v>1088</v>
      </c>
      <c r="D56" s="1234"/>
      <c r="E56" s="1234"/>
      <c r="F56" s="1234"/>
      <c r="G56" s="1234"/>
      <c r="H56" s="1235"/>
      <c r="I56" s="1235">
        <f t="shared" si="0"/>
        <v>0</v>
      </c>
    </row>
    <row r="57" spans="2:9" s="910" customFormat="1">
      <c r="B57" s="914" t="s">
        <v>956</v>
      </c>
      <c r="C57" s="915" t="s">
        <v>1089</v>
      </c>
      <c r="D57" s="1234"/>
      <c r="E57" s="1234"/>
      <c r="F57" s="1234"/>
      <c r="G57" s="1234"/>
      <c r="H57" s="1235"/>
      <c r="I57" s="1235">
        <f t="shared" si="0"/>
        <v>0</v>
      </c>
    </row>
    <row r="58" spans="2:9" s="910" customFormat="1">
      <c r="B58" s="914" t="s">
        <v>958</v>
      </c>
      <c r="C58" s="915" t="s">
        <v>959</v>
      </c>
      <c r="D58" s="1234">
        <v>6530.1</v>
      </c>
      <c r="E58" s="1234">
        <v>577.77</v>
      </c>
      <c r="F58" s="1234"/>
      <c r="G58" s="1234"/>
      <c r="H58" s="1235"/>
      <c r="I58" s="1235">
        <f t="shared" si="0"/>
        <v>7107.8700000000008</v>
      </c>
    </row>
    <row r="59" spans="2:9" s="910" customFormat="1">
      <c r="B59" s="914" t="s">
        <v>960</v>
      </c>
      <c r="C59" s="915" t="s">
        <v>849</v>
      </c>
      <c r="D59" s="1234"/>
      <c r="E59" s="1234"/>
      <c r="F59" s="1234"/>
      <c r="G59" s="1234"/>
      <c r="H59" s="1235"/>
      <c r="I59" s="1235">
        <f t="shared" si="0"/>
        <v>0</v>
      </c>
    </row>
    <row r="60" spans="2:9" s="910" customFormat="1">
      <c r="B60" s="914" t="s">
        <v>961</v>
      </c>
      <c r="C60" s="915" t="s">
        <v>851</v>
      </c>
      <c r="D60" s="1234"/>
      <c r="E60" s="1234"/>
      <c r="F60" s="1234"/>
      <c r="G60" s="1234"/>
      <c r="H60" s="1235"/>
      <c r="I60" s="1235">
        <f t="shared" si="0"/>
        <v>0</v>
      </c>
    </row>
    <row r="61" spans="2:9" s="910" customFormat="1">
      <c r="B61" s="914" t="s">
        <v>962</v>
      </c>
      <c r="C61" s="915" t="s">
        <v>853</v>
      </c>
      <c r="D61" s="1234"/>
      <c r="E61" s="1234"/>
      <c r="F61" s="1234"/>
      <c r="G61" s="1234"/>
      <c r="H61" s="1235"/>
      <c r="I61" s="1235">
        <f t="shared" si="0"/>
        <v>0</v>
      </c>
    </row>
    <row r="62" spans="2:9" s="910" customFormat="1" ht="12" customHeight="1">
      <c r="B62" s="914" t="s">
        <v>1090</v>
      </c>
      <c r="C62" s="915" t="s">
        <v>1091</v>
      </c>
      <c r="D62" s="1234"/>
      <c r="E62" s="1234"/>
      <c r="F62" s="1234"/>
      <c r="G62" s="1234"/>
      <c r="H62" s="1235"/>
      <c r="I62" s="1235">
        <f t="shared" si="0"/>
        <v>0</v>
      </c>
    </row>
    <row r="63" spans="2:9" s="910" customFormat="1">
      <c r="B63" s="914" t="s">
        <v>963</v>
      </c>
      <c r="C63" s="915" t="s">
        <v>855</v>
      </c>
      <c r="D63" s="1234"/>
      <c r="E63" s="1234"/>
      <c r="F63" s="1234"/>
      <c r="G63" s="1234"/>
      <c r="H63" s="1235"/>
      <c r="I63" s="1235">
        <f t="shared" si="0"/>
        <v>0</v>
      </c>
    </row>
    <row r="64" spans="2:9" s="910" customFormat="1">
      <c r="B64" s="914" t="s">
        <v>964</v>
      </c>
      <c r="C64" s="915" t="s">
        <v>857</v>
      </c>
      <c r="D64" s="1234"/>
      <c r="E64" s="1234"/>
      <c r="F64" s="1234"/>
      <c r="G64" s="1234"/>
      <c r="H64" s="1235"/>
      <c r="I64" s="1235">
        <f t="shared" si="0"/>
        <v>0</v>
      </c>
    </row>
    <row r="65" spans="2:9" s="910" customFormat="1">
      <c r="B65" s="914" t="s">
        <v>965</v>
      </c>
      <c r="C65" s="915" t="s">
        <v>1092</v>
      </c>
      <c r="D65" s="1234"/>
      <c r="E65" s="1234"/>
      <c r="F65" s="1234"/>
      <c r="G65" s="1234"/>
      <c r="H65" s="1235"/>
      <c r="I65" s="1235">
        <f t="shared" si="0"/>
        <v>0</v>
      </c>
    </row>
    <row r="66" spans="2:9" s="910" customFormat="1">
      <c r="B66" s="914" t="s">
        <v>967</v>
      </c>
      <c r="C66" s="915" t="s">
        <v>1093</v>
      </c>
      <c r="D66" s="1234"/>
      <c r="E66" s="1234"/>
      <c r="F66" s="1234"/>
      <c r="G66" s="1234"/>
      <c r="H66" s="1235"/>
      <c r="I66" s="1235">
        <f t="shared" si="0"/>
        <v>0</v>
      </c>
    </row>
    <row r="67" spans="2:9" s="910" customFormat="1">
      <c r="B67" s="914" t="s">
        <v>969</v>
      </c>
      <c r="C67" s="915" t="s">
        <v>861</v>
      </c>
      <c r="D67" s="1234"/>
      <c r="E67" s="1234"/>
      <c r="F67" s="1234"/>
      <c r="G67" s="1234"/>
      <c r="H67" s="1235"/>
      <c r="I67" s="1235">
        <f t="shared" si="0"/>
        <v>0</v>
      </c>
    </row>
    <row r="68" spans="2:9" s="910" customFormat="1">
      <c r="B68" s="914" t="s">
        <v>1094</v>
      </c>
      <c r="C68" s="915" t="s">
        <v>1095</v>
      </c>
      <c r="D68" s="1234"/>
      <c r="E68" s="1234"/>
      <c r="F68" s="1234"/>
      <c r="G68" s="1234"/>
      <c r="H68" s="1235"/>
      <c r="I68" s="1235">
        <f t="shared" si="0"/>
        <v>0</v>
      </c>
    </row>
    <row r="69" spans="2:9" s="910" customFormat="1">
      <c r="B69" s="914" t="s">
        <v>971</v>
      </c>
      <c r="C69" s="915" t="s">
        <v>1096</v>
      </c>
      <c r="D69" s="1234"/>
      <c r="E69" s="1234"/>
      <c r="F69" s="1234"/>
      <c r="G69" s="1234"/>
      <c r="H69" s="1235"/>
      <c r="I69" s="1235">
        <f t="shared" si="0"/>
        <v>0</v>
      </c>
    </row>
    <row r="70" spans="2:9" s="910" customFormat="1">
      <c r="B70" s="914" t="s">
        <v>973</v>
      </c>
      <c r="C70" s="915" t="s">
        <v>863</v>
      </c>
      <c r="D70" s="1234"/>
      <c r="E70" s="1234"/>
      <c r="F70" s="1234"/>
      <c r="G70" s="1234"/>
      <c r="H70" s="1235"/>
      <c r="I70" s="1235">
        <f t="shared" si="0"/>
        <v>0</v>
      </c>
    </row>
    <row r="71" spans="2:9" s="910" customFormat="1">
      <c r="B71" s="914" t="s">
        <v>1097</v>
      </c>
      <c r="C71" s="915" t="s">
        <v>865</v>
      </c>
      <c r="D71" s="1234"/>
      <c r="E71" s="1234"/>
      <c r="F71" s="1234"/>
      <c r="G71" s="1234"/>
      <c r="H71" s="1235"/>
      <c r="I71" s="1235">
        <f t="shared" si="0"/>
        <v>0</v>
      </c>
    </row>
    <row r="72" spans="2:9" s="910" customFormat="1">
      <c r="B72" s="914" t="s">
        <v>976</v>
      </c>
      <c r="C72" s="915" t="s">
        <v>977</v>
      </c>
      <c r="D72" s="1234"/>
      <c r="E72" s="1234"/>
      <c r="F72" s="1234"/>
      <c r="G72" s="1234"/>
      <c r="H72" s="1235"/>
      <c r="I72" s="1235">
        <f t="shared" si="0"/>
        <v>0</v>
      </c>
    </row>
    <row r="73" spans="2:9" s="910" customFormat="1">
      <c r="B73" s="914" t="s">
        <v>1098</v>
      </c>
      <c r="C73" s="915" t="s">
        <v>1099</v>
      </c>
      <c r="D73" s="1234"/>
      <c r="E73" s="1234"/>
      <c r="F73" s="1234"/>
      <c r="G73" s="1234"/>
      <c r="H73" s="1235"/>
      <c r="I73" s="1235">
        <f t="shared" si="0"/>
        <v>0</v>
      </c>
    </row>
    <row r="74" spans="2:9" s="910" customFormat="1">
      <c r="B74" s="914" t="s">
        <v>978</v>
      </c>
      <c r="C74" s="915" t="s">
        <v>1022</v>
      </c>
      <c r="D74" s="1234"/>
      <c r="E74" s="1234"/>
      <c r="F74" s="1234"/>
      <c r="G74" s="1234"/>
      <c r="H74" s="1235"/>
      <c r="I74" s="1235">
        <f t="shared" si="0"/>
        <v>0</v>
      </c>
    </row>
    <row r="75" spans="2:9" s="910" customFormat="1" ht="25.5">
      <c r="B75" s="914" t="s">
        <v>1100</v>
      </c>
      <c r="C75" s="916" t="s">
        <v>1101</v>
      </c>
      <c r="D75" s="1234"/>
      <c r="E75" s="1234"/>
      <c r="F75" s="1234"/>
      <c r="G75" s="1234"/>
      <c r="H75" s="1235"/>
      <c r="I75" s="1235">
        <f t="shared" si="0"/>
        <v>0</v>
      </c>
    </row>
    <row r="76" spans="2:9" s="910" customFormat="1" ht="25.5">
      <c r="B76" s="914" t="s">
        <v>979</v>
      </c>
      <c r="C76" s="916" t="s">
        <v>1102</v>
      </c>
      <c r="D76" s="1234"/>
      <c r="E76" s="1234"/>
      <c r="F76" s="1234"/>
      <c r="G76" s="1234"/>
      <c r="H76" s="1235"/>
      <c r="I76" s="1235">
        <f t="shared" si="0"/>
        <v>0</v>
      </c>
    </row>
    <row r="77" spans="2:9" s="910" customFormat="1">
      <c r="B77" s="914" t="s">
        <v>981</v>
      </c>
      <c r="C77" s="915" t="s">
        <v>982</v>
      </c>
      <c r="D77" s="1234"/>
      <c r="E77" s="1234"/>
      <c r="F77" s="1234"/>
      <c r="G77" s="1234"/>
      <c r="H77" s="1235"/>
      <c r="I77" s="1235">
        <f t="shared" si="0"/>
        <v>0</v>
      </c>
    </row>
    <row r="78" spans="2:9" s="910" customFormat="1">
      <c r="B78" s="914" t="s">
        <v>983</v>
      </c>
      <c r="C78" s="915" t="s">
        <v>872</v>
      </c>
      <c r="D78" s="1234">
        <v>9322.11</v>
      </c>
      <c r="E78" s="1234"/>
      <c r="F78" s="1234">
        <v>9322.11</v>
      </c>
      <c r="G78" s="1234"/>
      <c r="H78" s="1235"/>
      <c r="I78" s="1235">
        <f t="shared" si="0"/>
        <v>0</v>
      </c>
    </row>
    <row r="79" spans="2:9" s="910" customFormat="1">
      <c r="B79" s="914" t="s">
        <v>984</v>
      </c>
      <c r="C79" s="915" t="s">
        <v>985</v>
      </c>
      <c r="D79" s="1234"/>
      <c r="E79" s="1234"/>
      <c r="F79" s="1234"/>
      <c r="G79" s="1234"/>
      <c r="H79" s="1235"/>
      <c r="I79" s="1235">
        <f t="shared" si="0"/>
        <v>0</v>
      </c>
    </row>
    <row r="80" spans="2:9" s="910" customFormat="1">
      <c r="B80" s="914" t="s">
        <v>986</v>
      </c>
      <c r="C80" s="915" t="s">
        <v>1103</v>
      </c>
      <c r="D80" s="1234"/>
      <c r="E80" s="1234"/>
      <c r="F80" s="1234"/>
      <c r="G80" s="1234"/>
      <c r="H80" s="1235"/>
      <c r="I80" s="1235">
        <f t="shared" si="0"/>
        <v>0</v>
      </c>
    </row>
    <row r="81" spans="2:9" s="910" customFormat="1">
      <c r="B81" s="914" t="s">
        <v>1000</v>
      </c>
      <c r="C81" s="915" t="s">
        <v>1001</v>
      </c>
      <c r="D81" s="1234"/>
      <c r="E81" s="1234"/>
      <c r="F81" s="1234"/>
      <c r="G81" s="1234"/>
      <c r="H81" s="1235"/>
      <c r="I81" s="1235">
        <f t="shared" si="0"/>
        <v>0</v>
      </c>
    </row>
    <row r="82" spans="2:9" s="910" customFormat="1">
      <c r="B82" s="914" t="s">
        <v>1016</v>
      </c>
      <c r="C82" s="915" t="s">
        <v>902</v>
      </c>
      <c r="D82" s="1234"/>
      <c r="E82" s="1234"/>
      <c r="F82" s="1234"/>
      <c r="G82" s="1234"/>
      <c r="H82" s="1235"/>
      <c r="I82" s="1235">
        <f t="shared" si="0"/>
        <v>0</v>
      </c>
    </row>
    <row r="83" spans="2:9" s="910" customFormat="1">
      <c r="B83" s="914" t="s">
        <v>1017</v>
      </c>
      <c r="C83" s="915" t="s">
        <v>1018</v>
      </c>
      <c r="D83" s="1234"/>
      <c r="E83" s="1234"/>
      <c r="F83" s="1234"/>
      <c r="G83" s="1234"/>
      <c r="H83" s="1235"/>
      <c r="I83" s="1235">
        <f t="shared" si="0"/>
        <v>0</v>
      </c>
    </row>
    <row r="84" spans="2:9" s="910" customFormat="1">
      <c r="B84" s="914" t="s">
        <v>1019</v>
      </c>
      <c r="C84" s="915" t="s">
        <v>1020</v>
      </c>
      <c r="D84" s="1234"/>
      <c r="E84" s="1234"/>
      <c r="F84" s="1234"/>
      <c r="G84" s="1234"/>
      <c r="H84" s="1235"/>
      <c r="I84" s="1235">
        <f t="shared" si="0"/>
        <v>0</v>
      </c>
    </row>
    <row r="85" spans="2:9" s="910" customFormat="1">
      <c r="B85" s="914" t="s">
        <v>1021</v>
      </c>
      <c r="C85" s="915" t="s">
        <v>1022</v>
      </c>
      <c r="D85" s="1234"/>
      <c r="E85" s="1234"/>
      <c r="F85" s="1234"/>
      <c r="G85" s="1234"/>
      <c r="H85" s="1235"/>
      <c r="I85" s="1235">
        <f t="shared" ref="I85:I111" si="1">D85+E85-F85+G85+H85</f>
        <v>0</v>
      </c>
    </row>
    <row r="86" spans="2:9" s="910" customFormat="1">
      <c r="B86" s="914" t="s">
        <v>1023</v>
      </c>
      <c r="C86" s="915" t="s">
        <v>1104</v>
      </c>
      <c r="D86" s="1234"/>
      <c r="E86" s="1234"/>
      <c r="F86" s="1234"/>
      <c r="G86" s="1234"/>
      <c r="H86" s="1235"/>
      <c r="I86" s="1235">
        <f t="shared" si="1"/>
        <v>0</v>
      </c>
    </row>
    <row r="87" spans="2:9" s="910" customFormat="1">
      <c r="B87" s="914" t="s">
        <v>1105</v>
      </c>
      <c r="C87" s="915" t="s">
        <v>1106</v>
      </c>
      <c r="D87" s="1234"/>
      <c r="E87" s="1234"/>
      <c r="F87" s="1234"/>
      <c r="G87" s="1234"/>
      <c r="H87" s="1235"/>
      <c r="I87" s="1235">
        <f t="shared" si="1"/>
        <v>0</v>
      </c>
    </row>
    <row r="88" spans="2:9" s="910" customFormat="1">
      <c r="B88" s="914" t="s">
        <v>1024</v>
      </c>
      <c r="C88" s="915" t="s">
        <v>1107</v>
      </c>
      <c r="D88" s="1234"/>
      <c r="E88" s="1234"/>
      <c r="F88" s="1234"/>
      <c r="G88" s="1234"/>
      <c r="H88" s="1235"/>
      <c r="I88" s="1235">
        <f t="shared" si="1"/>
        <v>0</v>
      </c>
    </row>
    <row r="89" spans="2:9" s="910" customFormat="1">
      <c r="B89" s="914" t="s">
        <v>1026</v>
      </c>
      <c r="C89" s="915" t="s">
        <v>1027</v>
      </c>
      <c r="D89" s="1234"/>
      <c r="E89" s="1234"/>
      <c r="F89" s="1234"/>
      <c r="G89" s="1234"/>
      <c r="H89" s="1235"/>
      <c r="I89" s="1235">
        <f t="shared" si="1"/>
        <v>0</v>
      </c>
    </row>
    <row r="90" spans="2:9" s="910" customFormat="1">
      <c r="B90" s="914" t="s">
        <v>1028</v>
      </c>
      <c r="C90" s="915" t="s">
        <v>1029</v>
      </c>
      <c r="D90" s="1234"/>
      <c r="E90" s="1234"/>
      <c r="F90" s="1234"/>
      <c r="G90" s="1234"/>
      <c r="H90" s="1235"/>
      <c r="I90" s="1235">
        <f t="shared" si="1"/>
        <v>0</v>
      </c>
    </row>
    <row r="91" spans="2:9" s="910" customFormat="1" ht="12" customHeight="1">
      <c r="B91" s="914" t="s">
        <v>1108</v>
      </c>
      <c r="C91" s="915" t="s">
        <v>1109</v>
      </c>
      <c r="D91" s="1234"/>
      <c r="E91" s="1234"/>
      <c r="F91" s="1234"/>
      <c r="G91" s="1234"/>
      <c r="H91" s="1235"/>
      <c r="I91" s="1235">
        <f t="shared" si="1"/>
        <v>0</v>
      </c>
    </row>
    <row r="92" spans="2:9" s="910" customFormat="1">
      <c r="B92" s="914" t="s">
        <v>1030</v>
      </c>
      <c r="C92" s="915" t="s">
        <v>1031</v>
      </c>
      <c r="D92" s="1234"/>
      <c r="E92" s="1234"/>
      <c r="F92" s="1234"/>
      <c r="G92" s="1234"/>
      <c r="H92" s="1235"/>
      <c r="I92" s="1235">
        <f t="shared" si="1"/>
        <v>0</v>
      </c>
    </row>
    <row r="93" spans="2:9" s="910" customFormat="1">
      <c r="B93" s="914" t="s">
        <v>1032</v>
      </c>
      <c r="C93" s="915" t="s">
        <v>1110</v>
      </c>
      <c r="D93" s="1234"/>
      <c r="E93" s="1234"/>
      <c r="F93" s="1234"/>
      <c r="G93" s="1234"/>
      <c r="H93" s="1235"/>
      <c r="I93" s="1235">
        <f t="shared" si="1"/>
        <v>0</v>
      </c>
    </row>
    <row r="94" spans="2:9" s="910" customFormat="1">
      <c r="B94" s="914" t="s">
        <v>1034</v>
      </c>
      <c r="C94" s="915" t="s">
        <v>1111</v>
      </c>
      <c r="D94" s="1234"/>
      <c r="E94" s="1234"/>
      <c r="F94" s="1234"/>
      <c r="G94" s="1234"/>
      <c r="H94" s="1235"/>
      <c r="I94" s="1235">
        <f t="shared" si="1"/>
        <v>0</v>
      </c>
    </row>
    <row r="95" spans="2:9" s="910" customFormat="1">
      <c r="B95" s="914" t="s">
        <v>1112</v>
      </c>
      <c r="C95" s="915" t="s">
        <v>1113</v>
      </c>
      <c r="D95" s="1234"/>
      <c r="E95" s="1234"/>
      <c r="F95" s="1234"/>
      <c r="G95" s="1234"/>
      <c r="H95" s="1235"/>
      <c r="I95" s="1235">
        <f t="shared" si="1"/>
        <v>0</v>
      </c>
    </row>
    <row r="96" spans="2:9" s="910" customFormat="1">
      <c r="B96" s="914" t="s">
        <v>1114</v>
      </c>
      <c r="C96" s="915" t="s">
        <v>1115</v>
      </c>
      <c r="D96" s="1234"/>
      <c r="E96" s="1234"/>
      <c r="F96" s="1234"/>
      <c r="G96" s="1234"/>
      <c r="H96" s="1235"/>
      <c r="I96" s="1235">
        <f t="shared" si="1"/>
        <v>0</v>
      </c>
    </row>
    <row r="97" spans="2:10" s="910" customFormat="1">
      <c r="B97" s="914" t="s">
        <v>1038</v>
      </c>
      <c r="C97" s="915" t="s">
        <v>1116</v>
      </c>
      <c r="D97" s="1234"/>
      <c r="E97" s="1234"/>
      <c r="F97" s="1234"/>
      <c r="G97" s="1234"/>
      <c r="H97" s="1235"/>
      <c r="I97" s="1235">
        <f t="shared" si="1"/>
        <v>0</v>
      </c>
    </row>
    <row r="98" spans="2:10" s="910" customFormat="1">
      <c r="B98" s="914" t="s">
        <v>1040</v>
      </c>
      <c r="C98" s="915" t="s">
        <v>1117</v>
      </c>
      <c r="D98" s="1234"/>
      <c r="E98" s="1234"/>
      <c r="F98" s="1234"/>
      <c r="G98" s="1234"/>
      <c r="H98" s="1235"/>
      <c r="I98" s="1235">
        <f t="shared" si="1"/>
        <v>0</v>
      </c>
    </row>
    <row r="99" spans="2:10" s="910" customFormat="1">
      <c r="B99" s="914" t="s">
        <v>1041</v>
      </c>
      <c r="C99" s="915" t="s">
        <v>1118</v>
      </c>
      <c r="D99" s="1234"/>
      <c r="E99" s="1234"/>
      <c r="F99" s="1234"/>
      <c r="G99" s="1234"/>
      <c r="H99" s="1235"/>
      <c r="I99" s="1235">
        <f t="shared" si="1"/>
        <v>0</v>
      </c>
    </row>
    <row r="100" spans="2:10" s="910" customFormat="1">
      <c r="B100" s="914" t="s">
        <v>1119</v>
      </c>
      <c r="C100" s="915" t="s">
        <v>1120</v>
      </c>
      <c r="D100" s="1234"/>
      <c r="E100" s="1234"/>
      <c r="F100" s="1234"/>
      <c r="G100" s="1234"/>
      <c r="H100" s="1235"/>
      <c r="I100" s="1235">
        <f t="shared" si="1"/>
        <v>0</v>
      </c>
    </row>
    <row r="101" spans="2:10" s="910" customFormat="1">
      <c r="B101" s="914" t="s">
        <v>1121</v>
      </c>
      <c r="C101" s="915" t="s">
        <v>1122</v>
      </c>
      <c r="D101" s="1234"/>
      <c r="E101" s="1234"/>
      <c r="F101" s="1234"/>
      <c r="G101" s="1234"/>
      <c r="H101" s="1235"/>
      <c r="I101" s="1235">
        <f t="shared" si="1"/>
        <v>0</v>
      </c>
    </row>
    <row r="102" spans="2:10" s="910" customFormat="1">
      <c r="B102" s="914" t="s">
        <v>1043</v>
      </c>
      <c r="C102" s="915" t="s">
        <v>1123</v>
      </c>
      <c r="D102" s="1234"/>
      <c r="E102" s="1234"/>
      <c r="F102" s="1234"/>
      <c r="G102" s="1234"/>
      <c r="H102" s="1235"/>
      <c r="I102" s="1235">
        <f t="shared" si="1"/>
        <v>0</v>
      </c>
    </row>
    <row r="103" spans="2:10" s="910" customFormat="1">
      <c r="B103" s="914" t="s">
        <v>1124</v>
      </c>
      <c r="C103" s="915" t="s">
        <v>1125</v>
      </c>
      <c r="D103" s="1234"/>
      <c r="E103" s="1234"/>
      <c r="F103" s="1234"/>
      <c r="G103" s="1234"/>
      <c r="H103" s="1235"/>
      <c r="I103" s="1235">
        <f t="shared" si="1"/>
        <v>0</v>
      </c>
    </row>
    <row r="104" spans="2:10" s="910" customFormat="1">
      <c r="B104" s="914" t="s">
        <v>1044</v>
      </c>
      <c r="C104" s="915" t="s">
        <v>1067</v>
      </c>
      <c r="D104" s="1234"/>
      <c r="E104" s="1234"/>
      <c r="F104" s="1234"/>
      <c r="G104" s="1234"/>
      <c r="H104" s="1235"/>
      <c r="I104" s="1235">
        <f t="shared" si="1"/>
        <v>0</v>
      </c>
    </row>
    <row r="105" spans="2:10" s="910" customFormat="1">
      <c r="B105" s="914" t="s">
        <v>1045</v>
      </c>
      <c r="C105" s="915" t="s">
        <v>1068</v>
      </c>
      <c r="D105" s="1234"/>
      <c r="E105" s="1234"/>
      <c r="F105" s="1234"/>
      <c r="G105" s="1234"/>
      <c r="H105" s="1235"/>
      <c r="I105" s="1235">
        <f t="shared" si="1"/>
        <v>0</v>
      </c>
    </row>
    <row r="106" spans="2:10" s="910" customFormat="1">
      <c r="B106" s="914" t="s">
        <v>1046</v>
      </c>
      <c r="C106" s="915" t="s">
        <v>1069</v>
      </c>
      <c r="D106" s="1234"/>
      <c r="E106" s="1234"/>
      <c r="F106" s="1234"/>
      <c r="G106" s="1234"/>
      <c r="H106" s="1235"/>
      <c r="I106" s="1235">
        <f t="shared" si="1"/>
        <v>0</v>
      </c>
    </row>
    <row r="107" spans="2:10" s="910" customFormat="1">
      <c r="B107" s="914" t="s">
        <v>1126</v>
      </c>
      <c r="C107" s="915" t="s">
        <v>1127</v>
      </c>
      <c r="D107" s="1234"/>
      <c r="E107" s="1234"/>
      <c r="F107" s="1234"/>
      <c r="G107" s="1234"/>
      <c r="H107" s="1235"/>
      <c r="I107" s="1235">
        <f t="shared" si="1"/>
        <v>0</v>
      </c>
    </row>
    <row r="108" spans="2:10" s="910" customFormat="1">
      <c r="B108" s="914" t="s">
        <v>1128</v>
      </c>
      <c r="C108" s="915" t="s">
        <v>1129</v>
      </c>
      <c r="D108" s="1234"/>
      <c r="E108" s="1234"/>
      <c r="F108" s="1234"/>
      <c r="G108" s="1234"/>
      <c r="H108" s="1235"/>
      <c r="I108" s="1235">
        <f t="shared" si="1"/>
        <v>0</v>
      </c>
    </row>
    <row r="109" spans="2:10" s="910" customFormat="1">
      <c r="B109" s="914" t="s">
        <v>1130</v>
      </c>
      <c r="C109" s="915" t="s">
        <v>1131</v>
      </c>
      <c r="D109" s="1234"/>
      <c r="E109" s="1234"/>
      <c r="F109" s="1234"/>
      <c r="G109" s="1234"/>
      <c r="H109" s="1235"/>
      <c r="I109" s="1235">
        <f t="shared" si="1"/>
        <v>0</v>
      </c>
    </row>
    <row r="110" spans="2:10" s="910" customFormat="1" ht="12" hidden="1" customHeight="1">
      <c r="B110" s="914" t="s">
        <v>1132</v>
      </c>
      <c r="C110" s="915" t="s">
        <v>1133</v>
      </c>
      <c r="D110" s="1236"/>
      <c r="E110" s="1236"/>
      <c r="F110" s="1236"/>
      <c r="G110" s="1236"/>
      <c r="H110" s="1237"/>
      <c r="I110" s="1238">
        <f t="shared" si="1"/>
        <v>0</v>
      </c>
      <c r="J110" s="917"/>
    </row>
    <row r="111" spans="2:10" s="910" customFormat="1" ht="12" hidden="1" customHeight="1">
      <c r="B111" s="914" t="s">
        <v>1134</v>
      </c>
      <c r="C111" s="915" t="s">
        <v>1135</v>
      </c>
      <c r="D111" s="1236"/>
      <c r="E111" s="1236"/>
      <c r="F111" s="1236"/>
      <c r="G111" s="1236"/>
      <c r="H111" s="1237"/>
      <c r="I111" s="1238">
        <f t="shared" si="1"/>
        <v>0</v>
      </c>
      <c r="J111" s="917"/>
    </row>
    <row r="112" spans="2:10" s="910" customFormat="1">
      <c r="B112" s="1377" t="s">
        <v>412</v>
      </c>
      <c r="C112" s="1377"/>
      <c r="D112" s="1299">
        <f>SUM(D20:D111)</f>
        <v>194159.97999999998</v>
      </c>
      <c r="E112" s="1299">
        <f t="shared" ref="E112:H112" si="2">SUM(E20:E111)</f>
        <v>10470.86</v>
      </c>
      <c r="F112" s="1299">
        <f t="shared" si="2"/>
        <v>17818.669999999998</v>
      </c>
      <c r="G112" s="1299">
        <f t="shared" si="2"/>
        <v>0</v>
      </c>
      <c r="H112" s="1299">
        <f t="shared" si="2"/>
        <v>0</v>
      </c>
      <c r="I112" s="1299">
        <f>D112+E112-F112+G112+H112</f>
        <v>186812.16999999998</v>
      </c>
    </row>
    <row r="113" spans="2:9" s="910" customFormat="1">
      <c r="B113" s="904"/>
    </row>
    <row r="114" spans="2:9" s="910" customFormat="1">
      <c r="B114" s="904"/>
      <c r="G114" s="918"/>
      <c r="I114" s="919"/>
    </row>
    <row r="115" spans="2:9" s="910" customFormat="1">
      <c r="B115" s="904"/>
    </row>
    <row r="116" spans="2:9" s="910" customFormat="1">
      <c r="B116" s="1380" t="s">
        <v>473</v>
      </c>
      <c r="C116" s="1380"/>
      <c r="D116" s="1380"/>
      <c r="E116" s="1380"/>
      <c r="F116" s="1380"/>
      <c r="G116" s="1380"/>
      <c r="H116" s="1380"/>
      <c r="I116" s="1380"/>
    </row>
    <row r="117" spans="2:9" s="910" customFormat="1">
      <c r="B117" s="904"/>
      <c r="I117" s="920" t="s">
        <v>58</v>
      </c>
    </row>
    <row r="118" spans="2:9" s="910" customFormat="1" ht="45" customHeight="1">
      <c r="B118" s="907" t="s">
        <v>465</v>
      </c>
      <c r="C118" s="908" t="s">
        <v>474</v>
      </c>
      <c r="D118" s="909" t="s">
        <v>467</v>
      </c>
      <c r="E118" s="1242" t="s">
        <v>475</v>
      </c>
      <c r="F118" s="909" t="s">
        <v>469</v>
      </c>
      <c r="G118" s="909" t="s">
        <v>1047</v>
      </c>
      <c r="H118" s="909" t="s">
        <v>471</v>
      </c>
      <c r="I118" s="909" t="s">
        <v>472</v>
      </c>
    </row>
    <row r="119" spans="2:9" s="910" customFormat="1">
      <c r="B119" s="911">
        <v>1</v>
      </c>
      <c r="C119" s="912">
        <v>2</v>
      </c>
      <c r="D119" s="912">
        <v>3</v>
      </c>
      <c r="E119" s="912">
        <v>4</v>
      </c>
      <c r="F119" s="912">
        <v>5</v>
      </c>
      <c r="G119" s="912">
        <v>6</v>
      </c>
      <c r="H119" s="913">
        <v>7</v>
      </c>
      <c r="I119" s="913">
        <v>8</v>
      </c>
    </row>
    <row r="120" spans="2:9" s="910" customFormat="1">
      <c r="B120" s="914" t="s">
        <v>1136</v>
      </c>
      <c r="C120" s="915" t="s">
        <v>908</v>
      </c>
      <c r="D120" s="1241"/>
      <c r="E120" s="1241"/>
      <c r="F120" s="1241"/>
      <c r="G120" s="1241"/>
      <c r="H120" s="1240"/>
      <c r="I120" s="1240">
        <f t="shared" ref="I120:I157" si="3">D120+E120-F120+G120+H120</f>
        <v>0</v>
      </c>
    </row>
    <row r="121" spans="2:9" s="910" customFormat="1">
      <c r="B121" s="914" t="s">
        <v>1137</v>
      </c>
      <c r="C121" s="915" t="s">
        <v>810</v>
      </c>
      <c r="D121" s="1241"/>
      <c r="E121" s="1241"/>
      <c r="F121" s="1241"/>
      <c r="G121" s="1241"/>
      <c r="H121" s="1240"/>
      <c r="I121" s="1240">
        <f t="shared" si="3"/>
        <v>0</v>
      </c>
    </row>
    <row r="122" spans="2:9" s="910" customFormat="1">
      <c r="B122" s="914" t="s">
        <v>1138</v>
      </c>
      <c r="C122" s="915" t="s">
        <v>1077</v>
      </c>
      <c r="D122" s="1241"/>
      <c r="E122" s="1241"/>
      <c r="F122" s="1241"/>
      <c r="G122" s="1241"/>
      <c r="H122" s="1240"/>
      <c r="I122" s="1240">
        <f t="shared" si="3"/>
        <v>0</v>
      </c>
    </row>
    <row r="123" spans="2:9" s="910" customFormat="1">
      <c r="B123" s="914" t="s">
        <v>1139</v>
      </c>
      <c r="C123" s="915" t="s">
        <v>1140</v>
      </c>
      <c r="D123" s="1241"/>
      <c r="E123" s="1241"/>
      <c r="F123" s="1241"/>
      <c r="G123" s="1241"/>
      <c r="H123" s="1240"/>
      <c r="I123" s="1240">
        <f t="shared" si="3"/>
        <v>0</v>
      </c>
    </row>
    <row r="124" spans="2:9" s="910" customFormat="1">
      <c r="B124" s="914">
        <v>11915</v>
      </c>
      <c r="C124" s="915" t="s">
        <v>1141</v>
      </c>
      <c r="D124" s="1241">
        <v>13389.83</v>
      </c>
      <c r="E124" s="1241">
        <v>2717.86</v>
      </c>
      <c r="F124" s="1241">
        <v>1586.81</v>
      </c>
      <c r="G124" s="1241"/>
      <c r="H124" s="1240"/>
      <c r="I124" s="1240">
        <f t="shared" si="3"/>
        <v>14520.880000000001</v>
      </c>
    </row>
    <row r="125" spans="2:9" s="910" customFormat="1">
      <c r="B125" s="914">
        <v>11916</v>
      </c>
      <c r="C125" s="915" t="s">
        <v>819</v>
      </c>
      <c r="D125" s="1241">
        <v>7211.35</v>
      </c>
      <c r="E125" s="1241">
        <v>1075.04</v>
      </c>
      <c r="F125" s="1241">
        <v>243.25</v>
      </c>
      <c r="G125" s="1241"/>
      <c r="H125" s="1240"/>
      <c r="I125" s="1240">
        <f t="shared" si="3"/>
        <v>8043.1399999999994</v>
      </c>
    </row>
    <row r="126" spans="2:9" s="910" customFormat="1">
      <c r="B126" s="914">
        <v>11917</v>
      </c>
      <c r="C126" s="915" t="s">
        <v>1142</v>
      </c>
      <c r="D126" s="1241">
        <v>7541.97</v>
      </c>
      <c r="E126" s="1241">
        <v>3225.92</v>
      </c>
      <c r="F126" s="1241"/>
      <c r="G126" s="1241"/>
      <c r="H126" s="1240"/>
      <c r="I126" s="1240">
        <f t="shared" si="3"/>
        <v>10767.89</v>
      </c>
    </row>
    <row r="127" spans="2:9" s="910" customFormat="1">
      <c r="B127" s="914">
        <v>11918</v>
      </c>
      <c r="C127" s="915" t="s">
        <v>851</v>
      </c>
      <c r="D127" s="1241"/>
      <c r="E127" s="1241"/>
      <c r="F127" s="1241"/>
      <c r="G127" s="1241"/>
      <c r="H127" s="1240"/>
      <c r="I127" s="1240">
        <f t="shared" si="3"/>
        <v>0</v>
      </c>
    </row>
    <row r="128" spans="2:9" s="910" customFormat="1">
      <c r="B128" s="914">
        <v>11919</v>
      </c>
      <c r="C128" s="915" t="s">
        <v>831</v>
      </c>
      <c r="D128" s="1241"/>
      <c r="E128" s="1241"/>
      <c r="F128" s="1241"/>
      <c r="G128" s="1241"/>
      <c r="H128" s="1240"/>
      <c r="I128" s="1240">
        <f t="shared" si="3"/>
        <v>0</v>
      </c>
    </row>
    <row r="129" spans="2:9" s="910" customFormat="1">
      <c r="B129" s="914">
        <v>11921</v>
      </c>
      <c r="C129" s="915" t="s">
        <v>1082</v>
      </c>
      <c r="D129" s="1241"/>
      <c r="E129" s="1241"/>
      <c r="F129" s="1241"/>
      <c r="G129" s="1241"/>
      <c r="H129" s="1240"/>
      <c r="I129" s="1240">
        <f t="shared" si="3"/>
        <v>0</v>
      </c>
    </row>
    <row r="130" spans="2:9" s="910" customFormat="1">
      <c r="B130" s="914">
        <v>11922</v>
      </c>
      <c r="C130" s="915" t="s">
        <v>1143</v>
      </c>
      <c r="D130" s="1241">
        <v>63771.85</v>
      </c>
      <c r="E130" s="1241">
        <v>12614.4</v>
      </c>
      <c r="F130" s="1241">
        <v>4725</v>
      </c>
      <c r="G130" s="1241"/>
      <c r="H130" s="1240"/>
      <c r="I130" s="1240">
        <f t="shared" si="3"/>
        <v>71661.25</v>
      </c>
    </row>
    <row r="131" spans="2:9" s="910" customFormat="1">
      <c r="B131" s="914">
        <v>11923</v>
      </c>
      <c r="C131" s="915" t="s">
        <v>1144</v>
      </c>
      <c r="D131" s="1241"/>
      <c r="E131" s="1241"/>
      <c r="F131" s="1241"/>
      <c r="G131" s="1241"/>
      <c r="H131" s="1240"/>
      <c r="I131" s="1240">
        <f t="shared" si="3"/>
        <v>0</v>
      </c>
    </row>
    <row r="132" spans="2:9" s="910" customFormat="1">
      <c r="B132" s="914">
        <v>11924</v>
      </c>
      <c r="C132" s="915" t="s">
        <v>1145</v>
      </c>
      <c r="D132" s="1241">
        <v>1336</v>
      </c>
      <c r="E132" s="1241">
        <v>334</v>
      </c>
      <c r="F132" s="1241"/>
      <c r="G132" s="1241"/>
      <c r="H132" s="1240"/>
      <c r="I132" s="1240">
        <f t="shared" si="3"/>
        <v>1670</v>
      </c>
    </row>
    <row r="133" spans="2:9" s="910" customFormat="1">
      <c r="B133" s="914">
        <v>11925</v>
      </c>
      <c r="C133" s="915" t="s">
        <v>1146</v>
      </c>
      <c r="D133" s="1241">
        <v>3314.66</v>
      </c>
      <c r="E133" s="1241">
        <v>857.33</v>
      </c>
      <c r="F133" s="1241"/>
      <c r="G133" s="1241"/>
      <c r="H133" s="1240"/>
      <c r="I133" s="1240">
        <f t="shared" si="3"/>
        <v>4171.99</v>
      </c>
    </row>
    <row r="134" spans="2:9" s="910" customFormat="1">
      <c r="B134" s="914">
        <v>11926</v>
      </c>
      <c r="C134" s="915" t="s">
        <v>1147</v>
      </c>
      <c r="D134" s="1241">
        <v>4633.53</v>
      </c>
      <c r="E134" s="1241">
        <v>979.5</v>
      </c>
      <c r="F134" s="1241"/>
      <c r="G134" s="1241"/>
      <c r="H134" s="1240"/>
      <c r="I134" s="1240">
        <f t="shared" si="3"/>
        <v>5613.03</v>
      </c>
    </row>
    <row r="135" spans="2:9" s="910" customFormat="1">
      <c r="B135" s="914">
        <v>11927</v>
      </c>
      <c r="C135" s="915" t="s">
        <v>1148</v>
      </c>
      <c r="D135" s="1241"/>
      <c r="E135" s="1241"/>
      <c r="F135" s="1241"/>
      <c r="G135" s="1241"/>
      <c r="H135" s="1240"/>
      <c r="I135" s="1240">
        <f t="shared" si="3"/>
        <v>0</v>
      </c>
    </row>
    <row r="136" spans="2:9" s="910" customFormat="1">
      <c r="B136" s="914">
        <v>11928</v>
      </c>
      <c r="C136" s="915" t="s">
        <v>1149</v>
      </c>
      <c r="D136" s="1241"/>
      <c r="E136" s="1241"/>
      <c r="F136" s="1241"/>
      <c r="G136" s="1241"/>
      <c r="H136" s="1240"/>
      <c r="I136" s="1240">
        <f t="shared" si="3"/>
        <v>0</v>
      </c>
    </row>
    <row r="137" spans="2:9" s="910" customFormat="1">
      <c r="B137" s="914">
        <v>11929</v>
      </c>
      <c r="C137" s="915" t="s">
        <v>1058</v>
      </c>
      <c r="D137" s="1241">
        <v>18499.150000000001</v>
      </c>
      <c r="E137" s="1241">
        <v>3332.17</v>
      </c>
      <c r="F137" s="1241"/>
      <c r="G137" s="1241"/>
      <c r="H137" s="1240"/>
      <c r="I137" s="1240">
        <f t="shared" si="3"/>
        <v>21831.32</v>
      </c>
    </row>
    <row r="138" spans="2:9" s="910" customFormat="1">
      <c r="B138" s="914">
        <v>11931</v>
      </c>
      <c r="C138" s="915" t="s">
        <v>1150</v>
      </c>
      <c r="D138" s="1241"/>
      <c r="E138" s="1241"/>
      <c r="F138" s="1241"/>
      <c r="G138" s="1241"/>
      <c r="H138" s="1240"/>
      <c r="I138" s="1240">
        <f t="shared" si="3"/>
        <v>0</v>
      </c>
    </row>
    <row r="139" spans="2:9" s="910" customFormat="1">
      <c r="B139" s="914">
        <v>11932</v>
      </c>
      <c r="C139" s="915" t="s">
        <v>1151</v>
      </c>
      <c r="D139" s="1241"/>
      <c r="E139" s="1241"/>
      <c r="F139" s="1241"/>
      <c r="G139" s="1241"/>
      <c r="H139" s="1240"/>
      <c r="I139" s="1240">
        <f t="shared" si="3"/>
        <v>0</v>
      </c>
    </row>
    <row r="140" spans="2:9" s="910" customFormat="1">
      <c r="B140" s="914">
        <v>11934</v>
      </c>
      <c r="C140" s="915" t="s">
        <v>1022</v>
      </c>
      <c r="D140" s="1241">
        <v>1407.51</v>
      </c>
      <c r="E140" s="1241"/>
      <c r="F140" s="1241"/>
      <c r="G140" s="1241"/>
      <c r="H140" s="1240"/>
      <c r="I140" s="1240">
        <f t="shared" si="3"/>
        <v>1407.51</v>
      </c>
    </row>
    <row r="141" spans="2:9" s="910" customFormat="1">
      <c r="B141" s="914">
        <v>11935</v>
      </c>
      <c r="C141" s="915" t="s">
        <v>1152</v>
      </c>
      <c r="D141" s="1241"/>
      <c r="E141" s="1241"/>
      <c r="F141" s="1241"/>
      <c r="G141" s="1241"/>
      <c r="H141" s="1240"/>
      <c r="I141" s="1240">
        <f t="shared" si="3"/>
        <v>0</v>
      </c>
    </row>
    <row r="142" spans="2:9" s="910" customFormat="1">
      <c r="B142" s="914">
        <v>11936</v>
      </c>
      <c r="C142" s="915" t="s">
        <v>928</v>
      </c>
      <c r="D142" s="1241"/>
      <c r="E142" s="1241"/>
      <c r="F142" s="1241"/>
      <c r="G142" s="1241"/>
      <c r="H142" s="1240"/>
      <c r="I142" s="1240">
        <f t="shared" si="3"/>
        <v>0</v>
      </c>
    </row>
    <row r="143" spans="2:9" s="910" customFormat="1">
      <c r="B143" s="914">
        <v>11937</v>
      </c>
      <c r="C143" s="915" t="s">
        <v>1153</v>
      </c>
      <c r="D143" s="1241"/>
      <c r="E143" s="1241"/>
      <c r="F143" s="1241"/>
      <c r="G143" s="1241"/>
      <c r="H143" s="1240"/>
      <c r="I143" s="1240">
        <f t="shared" si="3"/>
        <v>0</v>
      </c>
    </row>
    <row r="144" spans="2:9" s="910" customFormat="1">
      <c r="B144" s="914">
        <v>11938</v>
      </c>
      <c r="C144" s="915" t="s">
        <v>1154</v>
      </c>
      <c r="D144" s="1241"/>
      <c r="E144" s="1241"/>
      <c r="F144" s="1241"/>
      <c r="G144" s="1241"/>
      <c r="H144" s="1240"/>
      <c r="I144" s="1240">
        <f t="shared" si="3"/>
        <v>0</v>
      </c>
    </row>
    <row r="145" spans="2:9" s="910" customFormat="1">
      <c r="B145" s="914">
        <v>11939</v>
      </c>
      <c r="C145" s="915" t="s">
        <v>857</v>
      </c>
      <c r="D145" s="1241"/>
      <c r="E145" s="1241"/>
      <c r="F145" s="1241"/>
      <c r="G145" s="1241"/>
      <c r="H145" s="1240"/>
      <c r="I145" s="1240">
        <f t="shared" si="3"/>
        <v>0</v>
      </c>
    </row>
    <row r="146" spans="2:9" s="910" customFormat="1">
      <c r="B146" s="914">
        <v>11941</v>
      </c>
      <c r="C146" s="915" t="s">
        <v>1155</v>
      </c>
      <c r="D146" s="1241"/>
      <c r="E146" s="1241"/>
      <c r="F146" s="1241"/>
      <c r="G146" s="1241"/>
      <c r="H146" s="1240"/>
      <c r="I146" s="1240">
        <f t="shared" si="3"/>
        <v>0</v>
      </c>
    </row>
    <row r="147" spans="2:9" s="910" customFormat="1">
      <c r="B147" s="914">
        <v>11942</v>
      </c>
      <c r="C147" s="915" t="s">
        <v>872</v>
      </c>
      <c r="D147" s="1241">
        <v>8634.6299999999992</v>
      </c>
      <c r="E147" s="1241">
        <v>687.48</v>
      </c>
      <c r="F147" s="1241">
        <v>9322.11</v>
      </c>
      <c r="G147" s="1241"/>
      <c r="H147" s="1240"/>
      <c r="I147" s="1240">
        <f t="shared" si="3"/>
        <v>-1.8189894035458565E-12</v>
      </c>
    </row>
    <row r="148" spans="2:9" s="910" customFormat="1">
      <c r="B148" s="914">
        <v>11943</v>
      </c>
      <c r="C148" s="915" t="s">
        <v>1156</v>
      </c>
      <c r="D148" s="1241"/>
      <c r="E148" s="1241"/>
      <c r="F148" s="1241"/>
      <c r="G148" s="1241"/>
      <c r="H148" s="1240"/>
      <c r="I148" s="1240">
        <f t="shared" si="3"/>
        <v>0</v>
      </c>
    </row>
    <row r="149" spans="2:9" s="910" customFormat="1">
      <c r="B149" s="914">
        <v>11944</v>
      </c>
      <c r="C149" s="915" t="s">
        <v>1157</v>
      </c>
      <c r="D149" s="1241"/>
      <c r="E149" s="1241"/>
      <c r="F149" s="1241"/>
      <c r="G149" s="1241"/>
      <c r="H149" s="1240"/>
      <c r="I149" s="1240">
        <f t="shared" si="3"/>
        <v>0</v>
      </c>
    </row>
    <row r="150" spans="2:9" s="910" customFormat="1">
      <c r="B150" s="914">
        <v>11945</v>
      </c>
      <c r="C150" s="915" t="s">
        <v>1158</v>
      </c>
      <c r="D150" s="1241"/>
      <c r="E150" s="1241"/>
      <c r="F150" s="1241"/>
      <c r="G150" s="1241"/>
      <c r="H150" s="1240"/>
      <c r="I150" s="1240">
        <f t="shared" si="3"/>
        <v>0</v>
      </c>
    </row>
    <row r="151" spans="2:9" s="910" customFormat="1">
      <c r="B151" s="914">
        <v>11946</v>
      </c>
      <c r="C151" s="915" t="s">
        <v>1159</v>
      </c>
      <c r="D151" s="1241"/>
      <c r="E151" s="1241"/>
      <c r="F151" s="1241"/>
      <c r="G151" s="1241"/>
      <c r="H151" s="1240"/>
      <c r="I151" s="1240">
        <f t="shared" si="3"/>
        <v>0</v>
      </c>
    </row>
    <row r="152" spans="2:9" s="910" customFormat="1">
      <c r="B152" s="914">
        <v>11954</v>
      </c>
      <c r="C152" s="915" t="s">
        <v>1089</v>
      </c>
      <c r="D152" s="1241"/>
      <c r="E152" s="1241"/>
      <c r="F152" s="1241"/>
      <c r="G152" s="1241"/>
      <c r="H152" s="1240"/>
      <c r="I152" s="1240">
        <f t="shared" si="3"/>
        <v>0</v>
      </c>
    </row>
    <row r="153" spans="2:9" s="910" customFormat="1">
      <c r="B153" s="914" t="s">
        <v>1160</v>
      </c>
      <c r="C153" s="915" t="s">
        <v>1161</v>
      </c>
      <c r="D153" s="1241"/>
      <c r="E153" s="1241"/>
      <c r="F153" s="1241"/>
      <c r="G153" s="1241"/>
      <c r="H153" s="1240"/>
      <c r="I153" s="1240">
        <f t="shared" si="3"/>
        <v>0</v>
      </c>
    </row>
    <row r="154" spans="2:9" s="910" customFormat="1">
      <c r="B154" s="914">
        <v>11997</v>
      </c>
      <c r="C154" s="915" t="s">
        <v>1162</v>
      </c>
      <c r="D154" s="1241"/>
      <c r="E154" s="1241"/>
      <c r="F154" s="1241"/>
      <c r="G154" s="1241"/>
      <c r="H154" s="1240"/>
      <c r="I154" s="1240">
        <f t="shared" si="3"/>
        <v>0</v>
      </c>
    </row>
    <row r="155" spans="2:9" s="910" customFormat="1">
      <c r="B155" s="914">
        <v>11998</v>
      </c>
      <c r="C155" s="915" t="s">
        <v>1163</v>
      </c>
      <c r="D155" s="1241"/>
      <c r="E155" s="1241"/>
      <c r="F155" s="1241"/>
      <c r="G155" s="1241"/>
      <c r="H155" s="1240"/>
      <c r="I155" s="1240">
        <f t="shared" si="3"/>
        <v>0</v>
      </c>
    </row>
    <row r="156" spans="2:9" s="910" customFormat="1">
      <c r="B156" s="914">
        <v>11999</v>
      </c>
      <c r="C156" s="915" t="s">
        <v>1164</v>
      </c>
      <c r="D156" s="1241"/>
      <c r="E156" s="1241"/>
      <c r="F156" s="1241"/>
      <c r="G156" s="1241"/>
      <c r="H156" s="1240"/>
      <c r="I156" s="1240">
        <f t="shared" si="3"/>
        <v>0</v>
      </c>
    </row>
    <row r="157" spans="2:9" s="910" customFormat="1">
      <c r="B157" s="1377" t="s">
        <v>412</v>
      </c>
      <c r="C157" s="1377"/>
      <c r="D157" s="1239">
        <f>SUM(D120:D156)</f>
        <v>129740.48</v>
      </c>
      <c r="E157" s="1239">
        <f t="shared" ref="E157:H157" si="4">SUM(E120:E156)</f>
        <v>25823.7</v>
      </c>
      <c r="F157" s="1239">
        <f t="shared" si="4"/>
        <v>15877.17</v>
      </c>
      <c r="G157" s="1239">
        <f t="shared" si="4"/>
        <v>0</v>
      </c>
      <c r="H157" s="1239">
        <f t="shared" si="4"/>
        <v>0</v>
      </c>
      <c r="I157" s="1239">
        <f t="shared" si="3"/>
        <v>139687.00999999998</v>
      </c>
    </row>
    <row r="158" spans="2:9" s="910" customFormat="1">
      <c r="B158" s="904"/>
    </row>
    <row r="159" spans="2:9" s="910" customFormat="1">
      <c r="B159" s="904"/>
      <c r="G159" s="918" t="s">
        <v>103</v>
      </c>
    </row>
    <row r="160" spans="2:9" s="910" customFormat="1">
      <c r="B160" s="904"/>
      <c r="G160" s="921" t="s">
        <v>476</v>
      </c>
    </row>
    <row r="161" spans="2:7" s="910" customFormat="1">
      <c r="B161" s="904"/>
      <c r="G161" s="1338" t="s">
        <v>1688</v>
      </c>
    </row>
    <row r="162" spans="2:7" s="910" customFormat="1">
      <c r="B162" s="904"/>
    </row>
    <row r="163" spans="2:7" s="910" customFormat="1">
      <c r="B163" s="904"/>
    </row>
    <row r="164" spans="2:7" s="910" customFormat="1">
      <c r="B164" s="904"/>
    </row>
    <row r="165" spans="2:7" s="910" customFormat="1">
      <c r="B165" s="904"/>
    </row>
    <row r="166" spans="2:7" s="910" customFormat="1">
      <c r="B166" s="904"/>
    </row>
    <row r="167" spans="2:7">
      <c r="C167" s="923"/>
    </row>
  </sheetData>
  <sheetProtection password="A868" sheet="1" objects="1" scenarios="1" selectLockedCells="1" selectUnlockedCells="1"/>
  <mergeCells count="6">
    <mergeCell ref="B157:C157"/>
    <mergeCell ref="B13:I13"/>
    <mergeCell ref="B14:I14"/>
    <mergeCell ref="B16:I16"/>
    <mergeCell ref="B112:C112"/>
    <mergeCell ref="B116:I116"/>
  </mergeCells>
  <pageMargins left="0.7" right="0.7" top="0.75" bottom="0.75" header="0.3" footer="0.3"/>
  <pageSetup paperSize="9" scale="61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B2:H96"/>
  <sheetViews>
    <sheetView showGridLines="0" view="pageBreakPreview" zoomScale="90" zoomScaleNormal="100" zoomScaleSheetLayoutView="90" workbookViewId="0">
      <selection activeCell="K13" sqref="K13"/>
    </sheetView>
  </sheetViews>
  <sheetFormatPr defaultRowHeight="12.75" outlineLevelRow="1"/>
  <cols>
    <col min="1" max="1" width="8.796875" style="367"/>
    <col min="2" max="2" width="10.19921875" style="367" customWidth="1"/>
    <col min="3" max="3" width="36.5" style="367" customWidth="1"/>
    <col min="4" max="6" width="9.69921875" style="367" customWidth="1"/>
    <col min="7" max="7" width="11.69921875" style="367" customWidth="1"/>
    <col min="8" max="8" width="13" style="368" customWidth="1"/>
    <col min="9" max="16384" width="8.796875" style="367"/>
  </cols>
  <sheetData>
    <row r="2" spans="2:8" s="886" customFormat="1" ht="15">
      <c r="B2" s="705" t="s">
        <v>55</v>
      </c>
      <c r="G2" s="710" t="s">
        <v>477</v>
      </c>
    </row>
    <row r="3" spans="2:8" s="886" customFormat="1" ht="30" customHeight="1">
      <c r="B3" s="748" t="s">
        <v>15</v>
      </c>
      <c r="C3" s="1245" t="s">
        <v>1165</v>
      </c>
      <c r="G3" s="749" t="s">
        <v>31</v>
      </c>
      <c r="H3" s="1245" t="s">
        <v>1166</v>
      </c>
    </row>
    <row r="4" spans="2:8" s="886" customFormat="1" ht="15" customHeight="1">
      <c r="B4" s="751"/>
      <c r="G4" s="749"/>
    </row>
    <row r="5" spans="2:8" s="886" customFormat="1" ht="15" customHeight="1">
      <c r="B5" s="754" t="s">
        <v>19</v>
      </c>
      <c r="C5" s="1245" t="s">
        <v>1167</v>
      </c>
      <c r="G5" s="749" t="s">
        <v>20</v>
      </c>
      <c r="H5" s="1245" t="s">
        <v>127</v>
      </c>
    </row>
    <row r="6" spans="2:8" s="886" customFormat="1" ht="15" customHeight="1">
      <c r="B6" s="882"/>
      <c r="G6" s="749"/>
    </row>
    <row r="7" spans="2:8" s="886" customFormat="1" ht="15" customHeight="1">
      <c r="B7" s="749" t="s">
        <v>16</v>
      </c>
      <c r="C7" s="1245" t="s">
        <v>1168</v>
      </c>
      <c r="G7" s="749" t="s">
        <v>30</v>
      </c>
      <c r="H7" s="886" t="s">
        <v>21</v>
      </c>
    </row>
    <row r="8" spans="2:8" s="886" customFormat="1" ht="15" customHeight="1">
      <c r="B8" s="761"/>
      <c r="G8" s="749"/>
    </row>
    <row r="9" spans="2:8" s="886" customFormat="1" ht="15" customHeight="1">
      <c r="B9" s="749" t="s">
        <v>17</v>
      </c>
      <c r="C9" s="1245" t="s">
        <v>1169</v>
      </c>
      <c r="G9" s="764" t="s">
        <v>23</v>
      </c>
      <c r="H9" s="887" t="s">
        <v>21</v>
      </c>
    </row>
    <row r="10" spans="2:8" s="886" customFormat="1" ht="15" customHeight="1">
      <c r="G10" s="764" t="s">
        <v>54</v>
      </c>
      <c r="H10" s="1246" t="s">
        <v>456</v>
      </c>
    </row>
    <row r="11" spans="2:8" s="886" customFormat="1" ht="15" customHeight="1">
      <c r="G11" s="764" t="s">
        <v>24</v>
      </c>
      <c r="H11" s="887" t="s">
        <v>21</v>
      </c>
    </row>
    <row r="12" spans="2:8" s="886" customFormat="1" ht="15" customHeight="1">
      <c r="B12" s="888"/>
      <c r="C12" s="888"/>
      <c r="D12" s="889"/>
      <c r="E12" s="889"/>
      <c r="F12" s="889"/>
      <c r="G12" s="889"/>
      <c r="H12" s="889"/>
    </row>
    <row r="13" spans="2:8" s="886" customFormat="1" ht="15" customHeight="1">
      <c r="B13" s="1381" t="s">
        <v>478</v>
      </c>
      <c r="C13" s="1381"/>
      <c r="D13" s="1381"/>
      <c r="E13" s="1381"/>
      <c r="F13" s="1381"/>
      <c r="G13" s="1381"/>
      <c r="H13" s="1381"/>
    </row>
    <row r="14" spans="2:8" s="886" customFormat="1" ht="15" customHeight="1">
      <c r="B14" s="1382" t="s">
        <v>1638</v>
      </c>
      <c r="C14" s="1382"/>
      <c r="D14" s="1382"/>
      <c r="E14" s="1382"/>
      <c r="F14" s="1382"/>
      <c r="G14" s="1382"/>
      <c r="H14" s="1382"/>
    </row>
    <row r="15" spans="2:8" s="886" customFormat="1" ht="15" customHeight="1">
      <c r="B15" s="890"/>
      <c r="C15" s="890"/>
      <c r="D15" s="890"/>
      <c r="E15" s="890"/>
      <c r="F15" s="890"/>
      <c r="G15" s="890"/>
      <c r="H15" s="741" t="s">
        <v>58</v>
      </c>
    </row>
    <row r="16" spans="2:8" s="853" customFormat="1" ht="25.5" customHeight="1">
      <c r="B16" s="1383" t="s">
        <v>465</v>
      </c>
      <c r="C16" s="1383" t="s">
        <v>479</v>
      </c>
      <c r="D16" s="1383" t="s">
        <v>480</v>
      </c>
      <c r="E16" s="1384"/>
      <c r="F16" s="1383" t="s">
        <v>481</v>
      </c>
      <c r="G16" s="1384"/>
      <c r="H16" s="1385" t="s">
        <v>482</v>
      </c>
    </row>
    <row r="17" spans="2:8" s="853" customFormat="1">
      <c r="B17" s="1384"/>
      <c r="C17" s="1384"/>
      <c r="D17" s="891" t="s">
        <v>483</v>
      </c>
      <c r="E17" s="891" t="s">
        <v>484</v>
      </c>
      <c r="F17" s="891" t="s">
        <v>483</v>
      </c>
      <c r="G17" s="891" t="s">
        <v>484</v>
      </c>
      <c r="H17" s="1384"/>
    </row>
    <row r="18" spans="2:8" s="853" customFormat="1" ht="12" customHeight="1">
      <c r="B18" s="851">
        <v>1</v>
      </c>
      <c r="C18" s="851">
        <v>2</v>
      </c>
      <c r="D18" s="851">
        <v>3</v>
      </c>
      <c r="E18" s="851">
        <v>4</v>
      </c>
      <c r="F18" s="851">
        <v>5</v>
      </c>
      <c r="G18" s="851">
        <v>6</v>
      </c>
      <c r="H18" s="852">
        <v>7</v>
      </c>
    </row>
    <row r="19" spans="2:8" s="858" customFormat="1" ht="15" customHeight="1">
      <c r="B19" s="854" t="s">
        <v>800</v>
      </c>
      <c r="C19" s="855" t="s">
        <v>1048</v>
      </c>
      <c r="D19" s="856"/>
      <c r="E19" s="856"/>
      <c r="F19" s="856"/>
      <c r="G19" s="857">
        <f>SUM(G20:G27)</f>
        <v>0</v>
      </c>
      <c r="H19" s="856"/>
    </row>
    <row r="20" spans="2:8" s="853" customFormat="1" ht="15" customHeight="1">
      <c r="B20" s="859" t="s">
        <v>801</v>
      </c>
      <c r="C20" s="860" t="s">
        <v>1049</v>
      </c>
      <c r="D20" s="861"/>
      <c r="E20" s="861"/>
      <c r="F20" s="861"/>
      <c r="G20" s="861"/>
      <c r="H20" s="861"/>
    </row>
    <row r="21" spans="2:8" s="853" customFormat="1" ht="15" customHeight="1">
      <c r="B21" s="859" t="s">
        <v>802</v>
      </c>
      <c r="C21" s="860" t="s">
        <v>1050</v>
      </c>
      <c r="D21" s="861"/>
      <c r="E21" s="861"/>
      <c r="F21" s="861"/>
      <c r="G21" s="861"/>
      <c r="H21" s="861"/>
    </row>
    <row r="22" spans="2:8" s="853" customFormat="1" ht="15" customHeight="1">
      <c r="B22" s="859" t="s">
        <v>803</v>
      </c>
      <c r="C22" s="860" t="s">
        <v>1051</v>
      </c>
      <c r="D22" s="861"/>
      <c r="E22" s="861"/>
      <c r="F22" s="861"/>
      <c r="G22" s="861"/>
      <c r="H22" s="861"/>
    </row>
    <row r="23" spans="2:8" s="853" customFormat="1" ht="15" customHeight="1">
      <c r="B23" s="859" t="s">
        <v>804</v>
      </c>
      <c r="C23" s="860" t="s">
        <v>1052</v>
      </c>
      <c r="D23" s="861"/>
      <c r="E23" s="861"/>
      <c r="F23" s="861"/>
      <c r="G23" s="861"/>
      <c r="H23" s="861"/>
    </row>
    <row r="24" spans="2:8" s="853" customFormat="1" ht="15" customHeight="1">
      <c r="B24" s="859" t="s">
        <v>805</v>
      </c>
      <c r="C24" s="860" t="s">
        <v>806</v>
      </c>
      <c r="D24" s="861"/>
      <c r="E24" s="861"/>
      <c r="F24" s="861"/>
      <c r="G24" s="861"/>
      <c r="H24" s="861"/>
    </row>
    <row r="25" spans="2:8" s="853" customFormat="1" ht="15" customHeight="1">
      <c r="B25" s="859" t="s">
        <v>807</v>
      </c>
      <c r="C25" s="860" t="s">
        <v>808</v>
      </c>
      <c r="D25" s="861"/>
      <c r="E25" s="861"/>
      <c r="F25" s="861"/>
      <c r="G25" s="861"/>
      <c r="H25" s="861"/>
    </row>
    <row r="26" spans="2:8" s="853" customFormat="1" ht="15" customHeight="1">
      <c r="B26" s="859" t="s">
        <v>809</v>
      </c>
      <c r="C26" s="860" t="s">
        <v>810</v>
      </c>
      <c r="D26" s="861"/>
      <c r="E26" s="861"/>
      <c r="F26" s="861"/>
      <c r="G26" s="861"/>
      <c r="H26" s="861"/>
    </row>
    <row r="27" spans="2:8" s="853" customFormat="1" ht="15" customHeight="1">
      <c r="B27" s="859" t="s">
        <v>811</v>
      </c>
      <c r="C27" s="860" t="s">
        <v>812</v>
      </c>
      <c r="D27" s="861"/>
      <c r="E27" s="861"/>
      <c r="F27" s="861"/>
      <c r="G27" s="861"/>
      <c r="H27" s="861"/>
    </row>
    <row r="28" spans="2:8" s="858" customFormat="1" ht="15" customHeight="1">
      <c r="B28" s="854" t="s">
        <v>813</v>
      </c>
      <c r="C28" s="855" t="s">
        <v>1053</v>
      </c>
      <c r="D28" s="856">
        <f>D30+D37+D42+D57</f>
        <v>19</v>
      </c>
      <c r="E28" s="856">
        <f>E30+E37+E42+E57</f>
        <v>10600</v>
      </c>
      <c r="F28" s="856">
        <f t="shared" ref="F28:G28" si="0">F30+F37+F42+F57</f>
        <v>19</v>
      </c>
      <c r="G28" s="856">
        <f t="shared" si="0"/>
        <v>10470.86</v>
      </c>
      <c r="H28" s="856"/>
    </row>
    <row r="29" spans="2:8" s="853" customFormat="1" ht="15" customHeight="1">
      <c r="B29" s="859" t="s">
        <v>813</v>
      </c>
      <c r="C29" s="860" t="s">
        <v>1057</v>
      </c>
      <c r="D29" s="861"/>
      <c r="E29" s="861"/>
      <c r="F29" s="861"/>
      <c r="G29" s="861"/>
      <c r="H29" s="861"/>
    </row>
    <row r="30" spans="2:8" s="853" customFormat="1" ht="15" customHeight="1">
      <c r="B30" s="859" t="s">
        <v>814</v>
      </c>
      <c r="C30" s="860" t="s">
        <v>815</v>
      </c>
      <c r="D30" s="1250">
        <f>SUM(D31:D36)</f>
        <v>12</v>
      </c>
      <c r="E30" s="1250">
        <f>SUM(E31:E36)</f>
        <v>7000</v>
      </c>
      <c r="F30" s="1250">
        <f t="shared" ref="F30:G30" si="1">SUM(F31:F36)</f>
        <v>12</v>
      </c>
      <c r="G30" s="1250">
        <f t="shared" si="1"/>
        <v>6998.05</v>
      </c>
      <c r="H30" s="861"/>
    </row>
    <row r="31" spans="2:8" s="853" customFormat="1" ht="15" customHeight="1" outlineLevel="1">
      <c r="B31" s="1251" t="s">
        <v>814</v>
      </c>
      <c r="C31" s="1248" t="s">
        <v>1657</v>
      </c>
      <c r="D31" s="1249">
        <v>2</v>
      </c>
      <c r="E31" s="1249">
        <v>1600</v>
      </c>
      <c r="F31" s="1249">
        <v>2</v>
      </c>
      <c r="G31" s="1249">
        <f>799.02+799.03</f>
        <v>1598.05</v>
      </c>
      <c r="H31" s="861"/>
    </row>
    <row r="32" spans="2:8" s="853" customFormat="1" ht="15" customHeight="1" outlineLevel="1">
      <c r="B32" s="1251" t="s">
        <v>814</v>
      </c>
      <c r="C32" s="1248" t="s">
        <v>1658</v>
      </c>
      <c r="D32" s="1249">
        <v>2</v>
      </c>
      <c r="E32" s="1249">
        <v>900</v>
      </c>
      <c r="F32" s="1249">
        <v>2</v>
      </c>
      <c r="G32" s="1249">
        <v>900</v>
      </c>
      <c r="H32" s="861"/>
    </row>
    <row r="33" spans="2:8" s="853" customFormat="1" ht="15" customHeight="1" outlineLevel="1">
      <c r="B33" s="1251" t="s">
        <v>814</v>
      </c>
      <c r="C33" s="1248" t="s">
        <v>1659</v>
      </c>
      <c r="D33" s="1249">
        <v>2</v>
      </c>
      <c r="E33" s="1249">
        <v>530</v>
      </c>
      <c r="F33" s="1249">
        <v>2</v>
      </c>
      <c r="G33" s="1249">
        <f>2*265</f>
        <v>530</v>
      </c>
      <c r="H33" s="861"/>
    </row>
    <row r="34" spans="2:8" s="853" customFormat="1" ht="15" customHeight="1" outlineLevel="1">
      <c r="B34" s="1251" t="s">
        <v>814</v>
      </c>
      <c r="C34" s="1248" t="s">
        <v>1660</v>
      </c>
      <c r="D34" s="1249">
        <v>1</v>
      </c>
      <c r="E34" s="1249">
        <v>970</v>
      </c>
      <c r="F34" s="1249">
        <v>1</v>
      </c>
      <c r="G34" s="1249">
        <v>970</v>
      </c>
      <c r="H34" s="861"/>
    </row>
    <row r="35" spans="2:8" s="853" customFormat="1" ht="15" customHeight="1" outlineLevel="1">
      <c r="B35" s="1251" t="s">
        <v>814</v>
      </c>
      <c r="C35" s="1248" t="s">
        <v>1660</v>
      </c>
      <c r="D35" s="1249">
        <v>1</v>
      </c>
      <c r="E35" s="1249">
        <v>1200</v>
      </c>
      <c r="F35" s="1249">
        <v>1</v>
      </c>
      <c r="G35" s="1249">
        <v>1200</v>
      </c>
      <c r="H35" s="861"/>
    </row>
    <row r="36" spans="2:8" s="853" customFormat="1" ht="15" customHeight="1" outlineLevel="1">
      <c r="B36" s="1251" t="s">
        <v>814</v>
      </c>
      <c r="C36" s="1248" t="s">
        <v>1657</v>
      </c>
      <c r="D36" s="1249">
        <v>4</v>
      </c>
      <c r="E36" s="1249">
        <v>1800</v>
      </c>
      <c r="F36" s="1249">
        <v>4</v>
      </c>
      <c r="G36" s="1249">
        <f>4*450</f>
        <v>1800</v>
      </c>
      <c r="H36" s="861"/>
    </row>
    <row r="37" spans="2:8" s="853" customFormat="1" ht="15" customHeight="1">
      <c r="B37" s="859" t="s">
        <v>816</v>
      </c>
      <c r="C37" s="860" t="s">
        <v>1058</v>
      </c>
      <c r="D37" s="1250">
        <f>SUM(D38:D41)</f>
        <v>5</v>
      </c>
      <c r="E37" s="1250">
        <f>SUM(E38:E41)</f>
        <v>2900</v>
      </c>
      <c r="F37" s="1250">
        <f t="shared" ref="F37:G37" si="2">SUM(F38:F41)</f>
        <v>5</v>
      </c>
      <c r="G37" s="1250">
        <f t="shared" si="2"/>
        <v>2800.04</v>
      </c>
      <c r="H37" s="861"/>
    </row>
    <row r="38" spans="2:8" s="853" customFormat="1" ht="15" customHeight="1" outlineLevel="1">
      <c r="B38" s="1251" t="s">
        <v>816</v>
      </c>
      <c r="C38" s="1248" t="s">
        <v>1661</v>
      </c>
      <c r="D38" s="1249">
        <v>2</v>
      </c>
      <c r="E38" s="1249">
        <v>900</v>
      </c>
      <c r="F38" s="1249">
        <v>2</v>
      </c>
      <c r="G38" s="1249">
        <f>2*427.05</f>
        <v>854.1</v>
      </c>
      <c r="H38" s="861"/>
    </row>
    <row r="39" spans="2:8" s="853" customFormat="1" ht="15" customHeight="1" outlineLevel="1">
      <c r="B39" s="1251" t="s">
        <v>816</v>
      </c>
      <c r="C39" s="1248" t="s">
        <v>1662</v>
      </c>
      <c r="D39" s="1249">
        <v>1</v>
      </c>
      <c r="E39" s="1249">
        <v>300</v>
      </c>
      <c r="F39" s="1249">
        <v>1</v>
      </c>
      <c r="G39" s="1249">
        <v>258.57</v>
      </c>
      <c r="H39" s="861"/>
    </row>
    <row r="40" spans="2:8" s="853" customFormat="1" ht="15" customHeight="1" outlineLevel="1">
      <c r="B40" s="1251" t="s">
        <v>816</v>
      </c>
      <c r="C40" s="1248" t="s">
        <v>1663</v>
      </c>
      <c r="D40" s="1249">
        <v>1</v>
      </c>
      <c r="E40" s="1249">
        <v>800</v>
      </c>
      <c r="F40" s="1249">
        <v>1</v>
      </c>
      <c r="G40" s="1249">
        <v>798.17</v>
      </c>
      <c r="H40" s="861"/>
    </row>
    <row r="41" spans="2:8" s="853" customFormat="1" ht="15" customHeight="1" outlineLevel="1">
      <c r="B41" s="1251" t="s">
        <v>816</v>
      </c>
      <c r="C41" s="1248" t="s">
        <v>1664</v>
      </c>
      <c r="D41" s="1249">
        <v>1</v>
      </c>
      <c r="E41" s="1249">
        <v>900</v>
      </c>
      <c r="F41" s="1249">
        <v>1</v>
      </c>
      <c r="G41" s="1249">
        <v>889.2</v>
      </c>
      <c r="H41" s="861"/>
    </row>
    <row r="42" spans="2:8" s="853" customFormat="1" ht="15" customHeight="1">
      <c r="B42" s="859" t="s">
        <v>818</v>
      </c>
      <c r="C42" s="860" t="s">
        <v>819</v>
      </c>
      <c r="D42" s="1250">
        <f>SUM(D43)</f>
        <v>1</v>
      </c>
      <c r="E42" s="1250">
        <f>SUM(E43)</f>
        <v>100</v>
      </c>
      <c r="F42" s="1250">
        <f t="shared" ref="F42:G42" si="3">SUM(F43)</f>
        <v>1</v>
      </c>
      <c r="G42" s="1250">
        <f t="shared" si="3"/>
        <v>95</v>
      </c>
      <c r="H42" s="861"/>
    </row>
    <row r="43" spans="2:8" s="853" customFormat="1" ht="15" customHeight="1" outlineLevel="1">
      <c r="B43" s="1252" t="s">
        <v>818</v>
      </c>
      <c r="C43" s="1247" t="s">
        <v>1665</v>
      </c>
      <c r="D43" s="1249">
        <v>1</v>
      </c>
      <c r="E43" s="1249">
        <v>100</v>
      </c>
      <c r="F43" s="1249">
        <v>1</v>
      </c>
      <c r="G43" s="1249">
        <v>95</v>
      </c>
      <c r="H43" s="861"/>
    </row>
    <row r="44" spans="2:8" s="853" customFormat="1" ht="15" customHeight="1">
      <c r="B44" s="859" t="s">
        <v>820</v>
      </c>
      <c r="C44" s="860" t="s">
        <v>821</v>
      </c>
      <c r="D44" s="861"/>
      <c r="E44" s="861"/>
      <c r="F44" s="861"/>
      <c r="G44" s="861"/>
      <c r="H44" s="861"/>
    </row>
    <row r="45" spans="2:8" s="853" customFormat="1" ht="15" customHeight="1">
      <c r="B45" s="859" t="s">
        <v>822</v>
      </c>
      <c r="C45" s="860" t="s">
        <v>823</v>
      </c>
      <c r="D45" s="861"/>
      <c r="E45" s="861"/>
      <c r="F45" s="861"/>
      <c r="G45" s="861"/>
      <c r="H45" s="861"/>
    </row>
    <row r="46" spans="2:8" s="853" customFormat="1" ht="15" customHeight="1">
      <c r="B46" s="859" t="s">
        <v>824</v>
      </c>
      <c r="C46" s="860" t="s">
        <v>825</v>
      </c>
      <c r="D46" s="861"/>
      <c r="E46" s="861"/>
      <c r="F46" s="861"/>
      <c r="G46" s="861"/>
      <c r="H46" s="861"/>
    </row>
    <row r="47" spans="2:8" s="853" customFormat="1" ht="15" customHeight="1">
      <c r="B47" s="859" t="s">
        <v>826</v>
      </c>
      <c r="C47" s="860" t="s">
        <v>827</v>
      </c>
      <c r="D47" s="861"/>
      <c r="E47" s="861"/>
      <c r="F47" s="861"/>
      <c r="G47" s="861"/>
      <c r="H47" s="861"/>
    </row>
    <row r="48" spans="2:8" s="853" customFormat="1" ht="15" customHeight="1">
      <c r="B48" s="859" t="s">
        <v>828</v>
      </c>
      <c r="C48" s="860" t="s">
        <v>829</v>
      </c>
      <c r="D48" s="861"/>
      <c r="E48" s="861"/>
      <c r="F48" s="861"/>
      <c r="G48" s="861"/>
      <c r="H48" s="861"/>
    </row>
    <row r="49" spans="2:8" s="853" customFormat="1" ht="15" customHeight="1">
      <c r="B49" s="859" t="s">
        <v>830</v>
      </c>
      <c r="C49" s="860" t="s">
        <v>831</v>
      </c>
      <c r="D49" s="861"/>
      <c r="E49" s="861"/>
      <c r="F49" s="861"/>
      <c r="G49" s="861"/>
      <c r="H49" s="861"/>
    </row>
    <row r="50" spans="2:8" s="853" customFormat="1" ht="15" customHeight="1">
      <c r="B50" s="859" t="s">
        <v>832</v>
      </c>
      <c r="C50" s="860" t="s">
        <v>833</v>
      </c>
      <c r="D50" s="861"/>
      <c r="E50" s="861"/>
      <c r="F50" s="861"/>
      <c r="G50" s="861"/>
      <c r="H50" s="861"/>
    </row>
    <row r="51" spans="2:8" s="853" customFormat="1" ht="15" customHeight="1">
      <c r="B51" s="859" t="s">
        <v>834</v>
      </c>
      <c r="C51" s="860" t="s">
        <v>835</v>
      </c>
      <c r="D51" s="861"/>
      <c r="E51" s="861"/>
      <c r="F51" s="861"/>
      <c r="G51" s="861"/>
      <c r="H51" s="861"/>
    </row>
    <row r="52" spans="2:8" s="853" customFormat="1" ht="15" customHeight="1">
      <c r="B52" s="859" t="s">
        <v>836</v>
      </c>
      <c r="C52" s="860" t="s">
        <v>837</v>
      </c>
      <c r="D52" s="861"/>
      <c r="E52" s="861"/>
      <c r="F52" s="861"/>
      <c r="G52" s="861"/>
      <c r="H52" s="861"/>
    </row>
    <row r="53" spans="2:8" s="853" customFormat="1" ht="15" customHeight="1">
      <c r="B53" s="859" t="s">
        <v>838</v>
      </c>
      <c r="C53" s="860" t="s">
        <v>839</v>
      </c>
      <c r="D53" s="861"/>
      <c r="E53" s="861"/>
      <c r="F53" s="861"/>
      <c r="G53" s="861"/>
      <c r="H53" s="861"/>
    </row>
    <row r="54" spans="2:8" s="853" customFormat="1" ht="15" customHeight="1">
      <c r="B54" s="859" t="s">
        <v>840</v>
      </c>
      <c r="C54" s="860" t="s">
        <v>841</v>
      </c>
      <c r="D54" s="861"/>
      <c r="E54" s="861"/>
      <c r="F54" s="861"/>
      <c r="G54" s="861"/>
      <c r="H54" s="861"/>
    </row>
    <row r="55" spans="2:8" s="853" customFormat="1" ht="15" customHeight="1">
      <c r="B55" s="859" t="s">
        <v>842</v>
      </c>
      <c r="C55" s="860" t="s">
        <v>843</v>
      </c>
      <c r="D55" s="861"/>
      <c r="E55" s="861"/>
      <c r="F55" s="861"/>
      <c r="G55" s="861"/>
      <c r="H55" s="861"/>
    </row>
    <row r="56" spans="2:8" s="853" customFormat="1" ht="15" customHeight="1">
      <c r="B56" s="859" t="s">
        <v>844</v>
      </c>
      <c r="C56" s="860" t="s">
        <v>845</v>
      </c>
      <c r="D56" s="861"/>
      <c r="E56" s="861"/>
      <c r="F56" s="861"/>
      <c r="G56" s="861"/>
      <c r="H56" s="861"/>
    </row>
    <row r="57" spans="2:8" s="853" customFormat="1" ht="15" customHeight="1">
      <c r="B57" s="859" t="s">
        <v>846</v>
      </c>
      <c r="C57" s="860" t="s">
        <v>847</v>
      </c>
      <c r="D57" s="1250">
        <f>SUM(D58)</f>
        <v>1</v>
      </c>
      <c r="E57" s="1250">
        <f>SUM(E58)</f>
        <v>600</v>
      </c>
      <c r="F57" s="1250">
        <f t="shared" ref="F57:G57" si="4">SUM(F58)</f>
        <v>1</v>
      </c>
      <c r="G57" s="1250">
        <f t="shared" si="4"/>
        <v>577.77</v>
      </c>
      <c r="H57" s="861"/>
    </row>
    <row r="58" spans="2:8" s="853" customFormat="1" ht="15" customHeight="1" outlineLevel="1">
      <c r="B58" s="1251" t="s">
        <v>846</v>
      </c>
      <c r="C58" s="1248" t="s">
        <v>1666</v>
      </c>
      <c r="D58" s="1249">
        <v>1</v>
      </c>
      <c r="E58" s="1249">
        <v>600</v>
      </c>
      <c r="F58" s="1249">
        <v>1</v>
      </c>
      <c r="G58" s="1249">
        <v>577.77</v>
      </c>
      <c r="H58" s="861"/>
    </row>
    <row r="59" spans="2:8" s="853" customFormat="1" ht="15" customHeight="1">
      <c r="B59" s="859" t="s">
        <v>848</v>
      </c>
      <c r="C59" s="860" t="s">
        <v>849</v>
      </c>
      <c r="D59" s="861"/>
      <c r="E59" s="861"/>
      <c r="F59" s="861"/>
      <c r="G59" s="861"/>
      <c r="H59" s="861"/>
    </row>
    <row r="60" spans="2:8" s="853" customFormat="1" ht="15" customHeight="1">
      <c r="B60" s="859" t="s">
        <v>850</v>
      </c>
      <c r="C60" s="860" t="s">
        <v>851</v>
      </c>
      <c r="D60" s="861"/>
      <c r="E60" s="861"/>
      <c r="F60" s="861"/>
      <c r="G60" s="861"/>
      <c r="H60" s="861"/>
    </row>
    <row r="61" spans="2:8" s="853" customFormat="1" ht="15" customHeight="1">
      <c r="B61" s="859" t="s">
        <v>852</v>
      </c>
      <c r="C61" s="860" t="s">
        <v>853</v>
      </c>
      <c r="D61" s="861"/>
      <c r="E61" s="861"/>
      <c r="F61" s="861"/>
      <c r="G61" s="861"/>
      <c r="H61" s="861"/>
    </row>
    <row r="62" spans="2:8" s="853" customFormat="1" ht="15" customHeight="1">
      <c r="B62" s="859" t="s">
        <v>854</v>
      </c>
      <c r="C62" s="860" t="s">
        <v>855</v>
      </c>
      <c r="D62" s="861"/>
      <c r="E62" s="861"/>
      <c r="F62" s="861"/>
      <c r="G62" s="861"/>
      <c r="H62" s="861"/>
    </row>
    <row r="63" spans="2:8" s="853" customFormat="1" ht="15" customHeight="1">
      <c r="B63" s="859" t="s">
        <v>856</v>
      </c>
      <c r="C63" s="860" t="s">
        <v>857</v>
      </c>
      <c r="D63" s="861"/>
      <c r="E63" s="861"/>
      <c r="F63" s="861"/>
      <c r="G63" s="861"/>
      <c r="H63" s="861"/>
    </row>
    <row r="64" spans="2:8" s="853" customFormat="1" ht="15" customHeight="1">
      <c r="B64" s="859" t="s">
        <v>858</v>
      </c>
      <c r="C64" s="860" t="s">
        <v>859</v>
      </c>
      <c r="D64" s="861"/>
      <c r="E64" s="861"/>
      <c r="F64" s="861"/>
      <c r="G64" s="861"/>
      <c r="H64" s="861"/>
    </row>
    <row r="65" spans="2:8" s="853" customFormat="1" ht="15" customHeight="1">
      <c r="B65" s="859" t="s">
        <v>860</v>
      </c>
      <c r="C65" s="860" t="s">
        <v>861</v>
      </c>
      <c r="D65" s="861"/>
      <c r="E65" s="861"/>
      <c r="F65" s="861"/>
      <c r="G65" s="861"/>
      <c r="H65" s="861"/>
    </row>
    <row r="66" spans="2:8" s="853" customFormat="1" ht="15" customHeight="1">
      <c r="B66" s="859" t="s">
        <v>862</v>
      </c>
      <c r="C66" s="860" t="s">
        <v>863</v>
      </c>
      <c r="D66" s="861"/>
      <c r="E66" s="861"/>
      <c r="F66" s="861"/>
      <c r="G66" s="861"/>
      <c r="H66" s="861"/>
    </row>
    <row r="67" spans="2:8" s="853" customFormat="1" ht="15" customHeight="1">
      <c r="B67" s="859" t="s">
        <v>864</v>
      </c>
      <c r="C67" s="860" t="s">
        <v>865</v>
      </c>
      <c r="D67" s="861"/>
      <c r="E67" s="861"/>
      <c r="F67" s="861"/>
      <c r="G67" s="861"/>
      <c r="H67" s="861"/>
    </row>
    <row r="68" spans="2:8" s="858" customFormat="1" ht="15" customHeight="1">
      <c r="B68" s="854" t="s">
        <v>866</v>
      </c>
      <c r="C68" s="855" t="s">
        <v>1054</v>
      </c>
      <c r="D68" s="856"/>
      <c r="E68" s="856"/>
      <c r="F68" s="856"/>
      <c r="G68" s="857">
        <f>SUM(G69:G69)</f>
        <v>0</v>
      </c>
      <c r="H68" s="856"/>
    </row>
    <row r="69" spans="2:8" s="853" customFormat="1" ht="15" customHeight="1">
      <c r="B69" s="859" t="s">
        <v>867</v>
      </c>
      <c r="C69" s="860" t="s">
        <v>1055</v>
      </c>
      <c r="D69" s="861"/>
      <c r="E69" s="861"/>
      <c r="F69" s="861"/>
      <c r="G69" s="861"/>
      <c r="H69" s="861"/>
    </row>
    <row r="70" spans="2:8" s="858" customFormat="1" ht="15" customHeight="1">
      <c r="B70" s="854" t="s">
        <v>868</v>
      </c>
      <c r="C70" s="855" t="s">
        <v>1056</v>
      </c>
      <c r="D70" s="856"/>
      <c r="E70" s="856"/>
      <c r="F70" s="856"/>
      <c r="G70" s="857">
        <f>SUM(G71:G75)</f>
        <v>0</v>
      </c>
      <c r="H70" s="856"/>
    </row>
    <row r="71" spans="2:8" s="853" customFormat="1" ht="15" customHeight="1">
      <c r="B71" s="859" t="s">
        <v>869</v>
      </c>
      <c r="C71" s="860" t="s">
        <v>870</v>
      </c>
      <c r="D71" s="861"/>
      <c r="E71" s="861"/>
      <c r="F71" s="861"/>
      <c r="G71" s="861"/>
      <c r="H71" s="861"/>
    </row>
    <row r="72" spans="2:8" s="853" customFormat="1" ht="15" customHeight="1">
      <c r="B72" s="859" t="s">
        <v>871</v>
      </c>
      <c r="C72" s="860" t="s">
        <v>872</v>
      </c>
      <c r="D72" s="861"/>
      <c r="E72" s="861"/>
      <c r="F72" s="861"/>
      <c r="G72" s="861"/>
      <c r="H72" s="861"/>
    </row>
    <row r="73" spans="2:8" s="853" customFormat="1" ht="15" customHeight="1">
      <c r="B73" s="859" t="s">
        <v>873</v>
      </c>
      <c r="C73" s="860" t="s">
        <v>874</v>
      </c>
      <c r="D73" s="861"/>
      <c r="E73" s="861"/>
      <c r="F73" s="861"/>
      <c r="G73" s="861"/>
      <c r="H73" s="861"/>
    </row>
    <row r="74" spans="2:8" s="853" customFormat="1" ht="15" customHeight="1">
      <c r="B74" s="859" t="s">
        <v>875</v>
      </c>
      <c r="C74" s="860" t="s">
        <v>876</v>
      </c>
      <c r="D74" s="861"/>
      <c r="E74" s="861"/>
      <c r="F74" s="861"/>
      <c r="G74" s="861"/>
      <c r="H74" s="861"/>
    </row>
    <row r="75" spans="2:8" s="853" customFormat="1" ht="15" customHeight="1">
      <c r="B75" s="859" t="s">
        <v>877</v>
      </c>
      <c r="C75" s="860" t="s">
        <v>1059</v>
      </c>
      <c r="D75" s="861"/>
      <c r="E75" s="861"/>
      <c r="F75" s="861"/>
      <c r="G75" s="861"/>
      <c r="H75" s="861"/>
    </row>
    <row r="76" spans="2:8" s="858" customFormat="1" ht="15" customHeight="1">
      <c r="B76" s="854" t="s">
        <v>878</v>
      </c>
      <c r="C76" s="855" t="s">
        <v>281</v>
      </c>
      <c r="D76" s="856"/>
      <c r="E76" s="856"/>
      <c r="F76" s="856"/>
      <c r="G76" s="857">
        <f>SUM(G77:G88)</f>
        <v>0</v>
      </c>
      <c r="H76" s="856"/>
    </row>
    <row r="77" spans="2:8" s="853" customFormat="1" ht="15" customHeight="1">
      <c r="B77" s="859" t="s">
        <v>879</v>
      </c>
      <c r="C77" s="860" t="s">
        <v>880</v>
      </c>
      <c r="D77" s="861"/>
      <c r="E77" s="861"/>
      <c r="F77" s="861"/>
      <c r="G77" s="861"/>
      <c r="H77" s="861"/>
    </row>
    <row r="78" spans="2:8" s="853" customFormat="1" ht="15" customHeight="1">
      <c r="B78" s="859" t="s">
        <v>881</v>
      </c>
      <c r="C78" s="860" t="s">
        <v>882</v>
      </c>
      <c r="D78" s="861"/>
      <c r="E78" s="861"/>
      <c r="F78" s="861"/>
      <c r="G78" s="861"/>
      <c r="H78" s="861"/>
    </row>
    <row r="79" spans="2:8" s="853" customFormat="1" ht="15" customHeight="1">
      <c r="B79" s="859" t="s">
        <v>883</v>
      </c>
      <c r="C79" s="860" t="s">
        <v>884</v>
      </c>
      <c r="D79" s="861"/>
      <c r="E79" s="861"/>
      <c r="F79" s="861"/>
      <c r="G79" s="861"/>
      <c r="H79" s="861"/>
    </row>
    <row r="80" spans="2:8" s="853" customFormat="1" ht="15" customHeight="1">
      <c r="B80" s="859" t="s">
        <v>885</v>
      </c>
      <c r="C80" s="860" t="s">
        <v>886</v>
      </c>
      <c r="D80" s="861"/>
      <c r="E80" s="861"/>
      <c r="F80" s="861"/>
      <c r="G80" s="861"/>
      <c r="H80" s="861"/>
    </row>
    <row r="81" spans="2:8" s="853" customFormat="1" ht="15" customHeight="1">
      <c r="B81" s="859" t="s">
        <v>887</v>
      </c>
      <c r="C81" s="860" t="s">
        <v>888</v>
      </c>
      <c r="D81" s="861"/>
      <c r="E81" s="861"/>
      <c r="F81" s="861"/>
      <c r="G81" s="861"/>
      <c r="H81" s="861"/>
    </row>
    <row r="82" spans="2:8" s="853" customFormat="1" ht="15" customHeight="1">
      <c r="B82" s="859" t="s">
        <v>889</v>
      </c>
      <c r="C82" s="860" t="s">
        <v>890</v>
      </c>
      <c r="D82" s="861"/>
      <c r="E82" s="861"/>
      <c r="F82" s="861"/>
      <c r="G82" s="861"/>
      <c r="H82" s="861"/>
    </row>
    <row r="83" spans="2:8" s="853" customFormat="1" ht="15" customHeight="1">
      <c r="B83" s="859" t="s">
        <v>891</v>
      </c>
      <c r="C83" s="860" t="s">
        <v>892</v>
      </c>
      <c r="D83" s="861"/>
      <c r="E83" s="861"/>
      <c r="F83" s="861"/>
      <c r="G83" s="861"/>
      <c r="H83" s="861"/>
    </row>
    <row r="84" spans="2:8" s="853" customFormat="1" ht="15" customHeight="1">
      <c r="B84" s="859" t="s">
        <v>893</v>
      </c>
      <c r="C84" s="860" t="s">
        <v>1060</v>
      </c>
      <c r="D84" s="861"/>
      <c r="E84" s="861"/>
      <c r="F84" s="861"/>
      <c r="G84" s="861"/>
      <c r="H84" s="861"/>
    </row>
    <row r="85" spans="2:8" s="853" customFormat="1" ht="15" customHeight="1">
      <c r="B85" s="859" t="s">
        <v>894</v>
      </c>
      <c r="C85" s="860" t="s">
        <v>1061</v>
      </c>
      <c r="D85" s="861"/>
      <c r="E85" s="861"/>
      <c r="F85" s="861"/>
      <c r="G85" s="861"/>
      <c r="H85" s="861"/>
    </row>
    <row r="86" spans="2:8" s="853" customFormat="1" ht="15" customHeight="1">
      <c r="B86" s="859" t="s">
        <v>895</v>
      </c>
      <c r="C86" s="860" t="s">
        <v>1062</v>
      </c>
      <c r="D86" s="861"/>
      <c r="E86" s="861"/>
      <c r="F86" s="861"/>
      <c r="G86" s="861"/>
      <c r="H86" s="861"/>
    </row>
    <row r="87" spans="2:8" s="853" customFormat="1" ht="15" customHeight="1">
      <c r="B87" s="859" t="s">
        <v>896</v>
      </c>
      <c r="C87" s="860" t="s">
        <v>1063</v>
      </c>
      <c r="D87" s="861"/>
      <c r="E87" s="861"/>
      <c r="F87" s="861"/>
      <c r="G87" s="861"/>
      <c r="H87" s="861"/>
    </row>
    <row r="88" spans="2:8" s="853" customFormat="1" ht="15" customHeight="1">
      <c r="B88" s="859" t="s">
        <v>897</v>
      </c>
      <c r="C88" s="860" t="s">
        <v>1064</v>
      </c>
      <c r="D88" s="861"/>
      <c r="E88" s="861"/>
      <c r="F88" s="861"/>
      <c r="G88" s="861"/>
      <c r="H88" s="861"/>
    </row>
    <row r="89" spans="2:8" s="853" customFormat="1" ht="15" customHeight="1">
      <c r="B89" s="1341" t="s">
        <v>898</v>
      </c>
      <c r="C89" s="860" t="s">
        <v>899</v>
      </c>
      <c r="D89" s="861"/>
      <c r="E89" s="861"/>
      <c r="F89" s="861"/>
      <c r="G89" s="861"/>
      <c r="H89" s="861"/>
    </row>
    <row r="90" spans="2:8" s="853" customFormat="1" ht="15" customHeight="1">
      <c r="B90" s="1341">
        <v>829999</v>
      </c>
      <c r="C90" s="860" t="s">
        <v>900</v>
      </c>
      <c r="D90" s="861"/>
      <c r="E90" s="861"/>
      <c r="F90" s="861"/>
      <c r="G90" s="861"/>
      <c r="H90" s="861"/>
    </row>
    <row r="91" spans="2:8" s="853" customFormat="1" ht="26.25" customHeight="1">
      <c r="B91" s="851"/>
      <c r="C91" s="855" t="s">
        <v>412</v>
      </c>
      <c r="D91" s="857">
        <f>D19+D28+D68+D70+D76+D89+D90</f>
        <v>19</v>
      </c>
      <c r="E91" s="857">
        <f>E19+E28+E68+E70+E76+E89+E90</f>
        <v>10600</v>
      </c>
      <c r="F91" s="857">
        <f>F19+F28+F68+F70+F76+F89+F90</f>
        <v>19</v>
      </c>
      <c r="G91" s="857">
        <f>G19+G28+G68+G70+G76+G89+G90</f>
        <v>10470.86</v>
      </c>
      <c r="H91" s="856"/>
    </row>
    <row r="92" spans="2:8" s="853" customFormat="1" ht="26.25" customHeight="1">
      <c r="B92" s="863"/>
      <c r="C92" s="864"/>
      <c r="D92" s="865"/>
      <c r="E92" s="865"/>
      <c r="F92" s="865"/>
      <c r="G92" s="865"/>
      <c r="H92" s="865"/>
    </row>
    <row r="93" spans="2:8" s="853" customFormat="1">
      <c r="G93" s="133" t="s">
        <v>103</v>
      </c>
      <c r="H93" s="862"/>
    </row>
    <row r="94" spans="2:8" s="853" customFormat="1">
      <c r="G94" s="133" t="s">
        <v>461</v>
      </c>
      <c r="H94" s="862"/>
    </row>
    <row r="95" spans="2:8" s="853" customFormat="1">
      <c r="G95" s="1339" t="s">
        <v>1688</v>
      </c>
      <c r="H95" s="862"/>
    </row>
    <row r="96" spans="2:8" s="853" customFormat="1">
      <c r="H96" s="862"/>
    </row>
  </sheetData>
  <sheetProtection password="A868" sheet="1" objects="1" scenarios="1" selectLockedCells="1" selectUnlockedCells="1"/>
  <mergeCells count="7">
    <mergeCell ref="B13:H13"/>
    <mergeCell ref="B14:H14"/>
    <mergeCell ref="B16:B17"/>
    <mergeCell ref="C16:C17"/>
    <mergeCell ref="D16:E16"/>
    <mergeCell ref="F16:G16"/>
    <mergeCell ref="H16:H17"/>
  </mergeCells>
  <pageMargins left="0.7" right="0.7" top="0.75" bottom="0.75" header="0.3" footer="0.3"/>
  <pageSetup paperSize="9" scale="4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C2:O31"/>
  <sheetViews>
    <sheetView showGridLines="0" view="pageBreakPreview" zoomScale="90" zoomScaleNormal="100" zoomScaleSheetLayoutView="90" workbookViewId="0">
      <selection activeCell="M24" sqref="M24"/>
    </sheetView>
  </sheetViews>
  <sheetFormatPr defaultRowHeight="12.75"/>
  <cols>
    <col min="1" max="1" width="3.69921875" style="420" customWidth="1"/>
    <col min="2" max="2" width="5.69921875" style="420" customWidth="1"/>
    <col min="3" max="3" width="3.69921875" style="420" customWidth="1"/>
    <col min="4" max="4" width="7.69921875" style="423" customWidth="1"/>
    <col min="5" max="5" width="8.69921875" style="423" customWidth="1"/>
    <col min="6" max="6" width="14.69921875" style="420" customWidth="1"/>
    <col min="7" max="7" width="26.69921875" style="423" customWidth="1"/>
    <col min="8" max="8" width="11.69921875" style="420" customWidth="1"/>
    <col min="9" max="9" width="9.69921875" style="420" customWidth="1"/>
    <col min="10" max="10" width="5.69921875" style="420" customWidth="1"/>
    <col min="11" max="16384" width="8.796875" style="420"/>
  </cols>
  <sheetData>
    <row r="2" spans="3:15" s="371" customFormat="1" ht="15" customHeight="1">
      <c r="C2" s="261" t="s">
        <v>55</v>
      </c>
      <c r="D2" s="369"/>
      <c r="E2" s="369"/>
      <c r="F2" s="359"/>
      <c r="G2" s="361"/>
      <c r="H2" s="265" t="s">
        <v>485</v>
      </c>
      <c r="I2" s="370"/>
    </row>
    <row r="3" spans="3:15" s="371" customFormat="1" ht="30" customHeight="1">
      <c r="C3" s="356" t="s">
        <v>15</v>
      </c>
      <c r="D3" s="369"/>
      <c r="E3" s="1364" t="s">
        <v>1165</v>
      </c>
      <c r="F3" s="1364"/>
      <c r="G3" s="1364"/>
      <c r="H3" s="358" t="s">
        <v>31</v>
      </c>
      <c r="I3" s="1222" t="s">
        <v>1166</v>
      </c>
      <c r="J3" s="373"/>
    </row>
    <row r="4" spans="3:15" s="371" customFormat="1" ht="15" customHeight="1">
      <c r="C4" s="359"/>
      <c r="D4" s="374"/>
      <c r="E4" s="374"/>
      <c r="F4" s="359"/>
      <c r="G4" s="361"/>
      <c r="H4" s="358"/>
      <c r="I4" s="372"/>
      <c r="J4" s="373"/>
    </row>
    <row r="5" spans="3:15" s="378" customFormat="1" ht="15" customHeight="1">
      <c r="C5" s="360" t="s">
        <v>25</v>
      </c>
      <c r="D5" s="375"/>
      <c r="E5" s="1364" t="s">
        <v>1167</v>
      </c>
      <c r="F5" s="1364"/>
      <c r="G5" s="376"/>
      <c r="H5" s="358" t="s">
        <v>20</v>
      </c>
      <c r="I5" s="1223" t="s">
        <v>127</v>
      </c>
      <c r="J5" s="373"/>
      <c r="K5" s="377"/>
    </row>
    <row r="6" spans="3:15" s="384" customFormat="1" ht="15" customHeight="1">
      <c r="C6" s="379"/>
      <c r="D6" s="380"/>
      <c r="E6" s="380"/>
      <c r="F6" s="381"/>
      <c r="G6" s="382" t="s">
        <v>486</v>
      </c>
      <c r="H6" s="358"/>
      <c r="I6" s="372"/>
      <c r="J6" s="373"/>
      <c r="K6" s="383"/>
    </row>
    <row r="7" spans="3:15" s="384" customFormat="1" ht="15" customHeight="1">
      <c r="C7" s="362" t="s">
        <v>16</v>
      </c>
      <c r="D7" s="385"/>
      <c r="E7" s="1387" t="s">
        <v>1168</v>
      </c>
      <c r="F7" s="1387"/>
      <c r="G7" s="381"/>
      <c r="H7" s="358" t="s">
        <v>30</v>
      </c>
      <c r="I7" s="372" t="s">
        <v>21</v>
      </c>
      <c r="J7" s="373"/>
      <c r="K7" s="383"/>
    </row>
    <row r="8" spans="3:15" s="392" customFormat="1" ht="15" customHeight="1">
      <c r="C8" s="386"/>
      <c r="D8" s="387"/>
      <c r="E8" s="387"/>
      <c r="F8" s="388"/>
      <c r="G8" s="389"/>
      <c r="H8" s="358"/>
      <c r="I8" s="357"/>
      <c r="J8" s="390"/>
      <c r="K8" s="391"/>
      <c r="L8" s="391"/>
      <c r="M8" s="391"/>
      <c r="N8" s="391"/>
      <c r="O8" s="391"/>
    </row>
    <row r="9" spans="3:15" s="392" customFormat="1" ht="15" customHeight="1">
      <c r="C9" s="358" t="s">
        <v>17</v>
      </c>
      <c r="D9" s="387"/>
      <c r="E9" s="937" t="s">
        <v>1169</v>
      </c>
      <c r="F9" s="388"/>
      <c r="G9" s="389"/>
      <c r="H9" s="363" t="s">
        <v>23</v>
      </c>
      <c r="I9" s="393" t="s">
        <v>21</v>
      </c>
      <c r="J9" s="390"/>
      <c r="K9" s="391"/>
      <c r="L9" s="391"/>
      <c r="M9" s="391"/>
      <c r="N9" s="391"/>
      <c r="O9" s="391"/>
    </row>
    <row r="10" spans="3:15" s="392" customFormat="1" ht="15" customHeight="1">
      <c r="C10" s="386"/>
      <c r="D10" s="387"/>
      <c r="E10" s="387"/>
      <c r="F10" s="388"/>
      <c r="G10" s="389"/>
      <c r="H10" s="363" t="s">
        <v>54</v>
      </c>
      <c r="I10" s="1224" t="s">
        <v>1641</v>
      </c>
      <c r="J10" s="390"/>
      <c r="K10" s="391"/>
      <c r="L10" s="391"/>
      <c r="M10" s="391"/>
      <c r="N10" s="391"/>
      <c r="O10" s="391"/>
    </row>
    <row r="11" spans="3:15" s="384" customFormat="1" ht="15" customHeight="1">
      <c r="C11" s="358"/>
      <c r="D11" s="387"/>
      <c r="E11" s="372"/>
      <c r="F11" s="394"/>
      <c r="G11" s="388"/>
      <c r="H11" s="363" t="s">
        <v>24</v>
      </c>
      <c r="I11" s="393" t="s">
        <v>21</v>
      </c>
      <c r="J11" s="373"/>
      <c r="K11" s="383"/>
      <c r="L11" s="383"/>
      <c r="M11" s="383"/>
      <c r="N11" s="383"/>
      <c r="O11" s="383"/>
    </row>
    <row r="12" spans="3:15" s="400" customFormat="1" ht="5.0999999999999996" customHeight="1">
      <c r="C12" s="395"/>
      <c r="D12" s="396"/>
      <c r="E12" s="396"/>
      <c r="F12" s="397"/>
      <c r="G12" s="398"/>
      <c r="H12" s="357"/>
      <c r="I12" s="372"/>
      <c r="J12" s="373"/>
      <c r="K12" s="399"/>
      <c r="L12" s="399"/>
      <c r="M12" s="399"/>
      <c r="N12" s="399"/>
      <c r="O12" s="399"/>
    </row>
    <row r="13" spans="3:15" s="402" customFormat="1" ht="15" customHeight="1">
      <c r="C13" s="1386" t="s">
        <v>487</v>
      </c>
      <c r="D13" s="1386"/>
      <c r="E13" s="1386"/>
      <c r="F13" s="1386"/>
      <c r="G13" s="1386"/>
      <c r="H13" s="1386"/>
      <c r="I13" s="1386"/>
      <c r="J13" s="401"/>
    </row>
    <row r="14" spans="3:15" s="403" customFormat="1" ht="15" customHeight="1">
      <c r="C14" s="1386" t="s">
        <v>1638</v>
      </c>
      <c r="D14" s="1386"/>
      <c r="E14" s="1386"/>
      <c r="F14" s="1386"/>
      <c r="G14" s="1386"/>
      <c r="H14" s="1386"/>
      <c r="I14" s="1386"/>
    </row>
    <row r="15" spans="3:15" s="405" customFormat="1" ht="15" customHeight="1">
      <c r="C15" s="394"/>
      <c r="D15" s="394"/>
      <c r="E15" s="394"/>
      <c r="F15" s="388"/>
      <c r="G15" s="388"/>
      <c r="H15" s="404"/>
      <c r="I15" s="188" t="s">
        <v>58</v>
      </c>
    </row>
    <row r="16" spans="3:15" s="408" customFormat="1" ht="60" customHeight="1">
      <c r="C16" s="406" t="s">
        <v>310</v>
      </c>
      <c r="D16" s="406" t="s">
        <v>488</v>
      </c>
      <c r="E16" s="406" t="s">
        <v>489</v>
      </c>
      <c r="F16" s="407" t="s">
        <v>490</v>
      </c>
      <c r="G16" s="407" t="s">
        <v>491</v>
      </c>
      <c r="H16" s="407" t="s">
        <v>492</v>
      </c>
      <c r="I16" s="406" t="s">
        <v>493</v>
      </c>
    </row>
    <row r="17" spans="3:9" s="413" customFormat="1" ht="12" customHeight="1">
      <c r="C17" s="409">
        <v>1</v>
      </c>
      <c r="D17" s="410">
        <v>2</v>
      </c>
      <c r="E17" s="410">
        <v>3</v>
      </c>
      <c r="F17" s="411">
        <v>4</v>
      </c>
      <c r="G17" s="412">
        <v>5</v>
      </c>
      <c r="H17" s="411">
        <v>6</v>
      </c>
      <c r="I17" s="409">
        <v>7</v>
      </c>
    </row>
    <row r="18" spans="3:9" ht="15" customHeight="1">
      <c r="C18" s="414"/>
      <c r="D18" s="415"/>
      <c r="E18" s="415"/>
      <c r="F18" s="416"/>
      <c r="G18" s="417"/>
      <c r="H18" s="418"/>
      <c r="I18" s="419"/>
    </row>
    <row r="19" spans="3:9" ht="15" customHeight="1">
      <c r="C19" s="414"/>
      <c r="D19" s="415"/>
      <c r="E19" s="415"/>
      <c r="F19" s="421"/>
      <c r="G19" s="417"/>
      <c r="H19" s="418"/>
      <c r="I19" s="418"/>
    </row>
    <row r="20" spans="3:9" ht="15" customHeight="1">
      <c r="C20" s="414"/>
      <c r="D20" s="415"/>
      <c r="E20" s="415"/>
      <c r="F20" s="421"/>
      <c r="G20" s="417"/>
      <c r="H20" s="418"/>
      <c r="I20" s="418"/>
    </row>
    <row r="21" spans="3:9" ht="15" customHeight="1">
      <c r="C21" s="414"/>
      <c r="D21" s="415"/>
      <c r="E21" s="415"/>
      <c r="F21" s="421"/>
      <c r="G21" s="422"/>
      <c r="H21" s="419"/>
      <c r="I21" s="419"/>
    </row>
    <row r="22" spans="3:9" ht="15" customHeight="1">
      <c r="C22" s="414"/>
      <c r="D22" s="415"/>
      <c r="E22" s="415"/>
      <c r="F22" s="421"/>
      <c r="G22" s="422"/>
      <c r="H22" s="419"/>
      <c r="I22" s="419"/>
    </row>
    <row r="23" spans="3:9" ht="15" customHeight="1">
      <c r="C23" s="414"/>
      <c r="D23" s="415"/>
      <c r="E23" s="415"/>
      <c r="F23" s="421"/>
      <c r="G23" s="422"/>
      <c r="H23" s="419"/>
      <c r="I23" s="419"/>
    </row>
    <row r="24" spans="3:9" ht="15" customHeight="1">
      <c r="F24" s="424"/>
      <c r="G24" s="410" t="s">
        <v>494</v>
      </c>
      <c r="H24" s="419"/>
      <c r="I24" s="419"/>
    </row>
    <row r="25" spans="3:9" ht="15" customHeight="1">
      <c r="F25" s="424"/>
      <c r="G25" s="410" t="s">
        <v>305</v>
      </c>
      <c r="H25" s="419"/>
      <c r="I25" s="419"/>
    </row>
    <row r="26" spans="3:9" ht="25.5" customHeight="1">
      <c r="F26" s="424"/>
      <c r="G26" s="410" t="s">
        <v>495</v>
      </c>
      <c r="H26" s="425"/>
      <c r="I26" s="425"/>
    </row>
    <row r="27" spans="3:9" ht="8.1" customHeight="1"/>
    <row r="28" spans="3:9">
      <c r="D28" s="426"/>
      <c r="E28" s="426"/>
      <c r="F28" s="427"/>
      <c r="G28" s="426"/>
      <c r="H28" s="258" t="s">
        <v>103</v>
      </c>
      <c r="I28" s="427"/>
    </row>
    <row r="29" spans="3:9">
      <c r="D29" s="426"/>
      <c r="E29" s="426"/>
      <c r="F29" s="427"/>
      <c r="G29" s="426"/>
      <c r="H29" s="258" t="s">
        <v>26</v>
      </c>
      <c r="I29" s="427"/>
    </row>
    <row r="30" spans="3:9">
      <c r="D30" s="426"/>
      <c r="E30" s="426"/>
      <c r="F30" s="427"/>
      <c r="G30" s="426"/>
      <c r="H30" s="1340" t="s">
        <v>1688</v>
      </c>
      <c r="I30" s="427"/>
    </row>
    <row r="31" spans="3:9">
      <c r="D31" s="426"/>
      <c r="E31" s="426"/>
      <c r="F31" s="427"/>
      <c r="G31" s="426"/>
      <c r="H31" s="427"/>
      <c r="I31" s="427"/>
    </row>
  </sheetData>
  <sheetProtection password="A868" sheet="1" objects="1" scenarios="1" selectLockedCells="1" selectUnlockedCells="1"/>
  <mergeCells count="5">
    <mergeCell ref="C13:I13"/>
    <mergeCell ref="C14:I14"/>
    <mergeCell ref="E3:G3"/>
    <mergeCell ref="E5:F5"/>
    <mergeCell ref="E7:F7"/>
  </mergeCells>
  <pageMargins left="0.70866141732283472" right="0.70866141732283472" top="0.74803149606299213" bottom="0.55118110236220474" header="0.31496062992125984" footer="0.31496062992125984"/>
  <pageSetup paperSize="9" orientation="landscape" r:id="rId1"/>
  <rowBreaks count="1" manualBreakCount="1">
    <brk id="30" min="2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2"/>
  <sheetViews>
    <sheetView view="pageBreakPreview" zoomScaleNormal="100" zoomScaleSheetLayoutView="100" workbookViewId="0">
      <selection activeCell="N21" sqref="N21"/>
    </sheetView>
  </sheetViews>
  <sheetFormatPr defaultRowHeight="12.75"/>
  <cols>
    <col min="1" max="1" width="3" style="443" customWidth="1"/>
    <col min="2" max="2" width="5.09765625" style="443" customWidth="1"/>
    <col min="3" max="3" width="5.69921875" style="443" customWidth="1"/>
    <col min="4" max="4" width="34.19921875" style="443" hidden="1" customWidth="1"/>
    <col min="5" max="5" width="33.69921875" style="443" customWidth="1"/>
    <col min="6" max="8" width="10.69921875" style="443" customWidth="1"/>
    <col min="9" max="10" width="9.69921875" style="443" customWidth="1"/>
    <col min="11" max="12" width="6" style="443" customWidth="1"/>
    <col min="13" max="13" width="19.5" style="443" customWidth="1"/>
    <col min="14" max="16384" width="8.796875" style="443"/>
  </cols>
  <sheetData>
    <row r="1" spans="1:12" s="430" customFormat="1" ht="15" customHeight="1">
      <c r="A1" s="261" t="s">
        <v>55</v>
      </c>
      <c r="B1" s="428"/>
      <c r="C1" s="429"/>
      <c r="D1" s="429"/>
      <c r="E1" s="429"/>
      <c r="J1" s="265" t="s">
        <v>496</v>
      </c>
    </row>
    <row r="2" spans="1:12" s="430" customFormat="1" ht="30" customHeight="1">
      <c r="A2" s="356" t="s">
        <v>406</v>
      </c>
      <c r="B2" s="428"/>
      <c r="C2" s="429"/>
      <c r="D2" s="429"/>
      <c r="E2" s="429"/>
      <c r="H2" s="431"/>
      <c r="I2" s="432"/>
      <c r="L2" s="433"/>
    </row>
    <row r="3" spans="1:12" s="430" customFormat="1" ht="15" customHeight="1">
      <c r="A3" s="429"/>
      <c r="B3" s="429"/>
      <c r="C3" s="429"/>
      <c r="D3" s="429"/>
      <c r="E3" s="429"/>
    </row>
    <row r="4" spans="1:12" s="430" customFormat="1" ht="15" customHeight="1">
      <c r="A4" s="1388" t="s">
        <v>497</v>
      </c>
      <c r="B4" s="1388"/>
      <c r="C4" s="1388"/>
      <c r="D4" s="1388"/>
      <c r="E4" s="1388"/>
      <c r="F4" s="1389"/>
      <c r="G4" s="1389"/>
      <c r="H4" s="1389"/>
      <c r="I4" s="1389"/>
      <c r="J4" s="1389"/>
      <c r="K4" s="1389"/>
      <c r="L4" s="1389"/>
    </row>
    <row r="5" spans="1:12" s="437" customFormat="1" ht="15" customHeight="1">
      <c r="A5" s="434" t="s">
        <v>498</v>
      </c>
      <c r="B5" s="434"/>
      <c r="C5" s="434"/>
      <c r="D5" s="434"/>
      <c r="E5" s="435"/>
      <c r="F5" s="434"/>
      <c r="G5" s="434"/>
      <c r="H5" s="434"/>
      <c r="I5" s="434"/>
      <c r="J5" s="434"/>
      <c r="K5" s="434"/>
      <c r="L5" s="436"/>
    </row>
    <row r="6" spans="1:12" s="430" customFormat="1" ht="15" customHeight="1">
      <c r="A6" s="438" t="s">
        <v>499</v>
      </c>
      <c r="B6" s="439"/>
      <c r="L6" s="188" t="s">
        <v>58</v>
      </c>
    </row>
    <row r="7" spans="1:12" ht="84" customHeight="1">
      <c r="A7" s="440" t="s">
        <v>500</v>
      </c>
      <c r="B7" s="440" t="s">
        <v>501</v>
      </c>
      <c r="C7" s="440" t="s">
        <v>502</v>
      </c>
      <c r="D7" s="440"/>
      <c r="E7" s="441" t="s">
        <v>503</v>
      </c>
      <c r="F7" s="69" t="s">
        <v>305</v>
      </c>
      <c r="G7" s="69" t="s">
        <v>504</v>
      </c>
      <c r="H7" s="69" t="s">
        <v>52</v>
      </c>
      <c r="I7" s="442" t="s">
        <v>105</v>
      </c>
      <c r="J7" s="442" t="s">
        <v>505</v>
      </c>
      <c r="K7" s="442" t="s">
        <v>506</v>
      </c>
      <c r="L7" s="442" t="s">
        <v>507</v>
      </c>
    </row>
    <row r="8" spans="1:12">
      <c r="A8" s="444">
        <v>1</v>
      </c>
      <c r="B8" s="445">
        <v>2</v>
      </c>
      <c r="C8" s="446">
        <v>3</v>
      </c>
      <c r="D8" s="446"/>
      <c r="E8" s="445">
        <v>4</v>
      </c>
      <c r="F8" s="447">
        <v>5</v>
      </c>
      <c r="G8" s="447">
        <v>6</v>
      </c>
      <c r="H8" s="447" t="s">
        <v>508</v>
      </c>
      <c r="I8" s="447">
        <v>8</v>
      </c>
      <c r="J8" s="447">
        <v>9</v>
      </c>
      <c r="K8" s="447">
        <v>10</v>
      </c>
      <c r="L8" s="447">
        <v>11</v>
      </c>
    </row>
    <row r="9" spans="1:12" ht="18.75" customHeight="1">
      <c r="A9" s="448" t="s">
        <v>509</v>
      </c>
      <c r="B9" s="449" t="s">
        <v>510</v>
      </c>
      <c r="C9" s="450"/>
      <c r="D9" s="451" t="s">
        <v>511</v>
      </c>
      <c r="E9" s="452" t="s">
        <v>512</v>
      </c>
      <c r="F9" s="453"/>
      <c r="G9" s="453"/>
      <c r="H9" s="453"/>
      <c r="I9" s="454"/>
      <c r="J9" s="454"/>
      <c r="K9" s="455"/>
      <c r="L9" s="455"/>
    </row>
    <row r="10" spans="1:12" ht="18.75" customHeight="1">
      <c r="A10" s="456">
        <v>1</v>
      </c>
      <c r="B10" s="448">
        <v>1</v>
      </c>
      <c r="C10" s="457"/>
      <c r="D10" s="458" t="s">
        <v>513</v>
      </c>
      <c r="E10" s="459" t="s">
        <v>514</v>
      </c>
      <c r="F10" s="460">
        <f>SUM(F11+F13+F30)</f>
        <v>0</v>
      </c>
      <c r="G10" s="460">
        <f>SUM(G11+G13+G30)</f>
        <v>0</v>
      </c>
      <c r="H10" s="460">
        <f>SUM(F10:G10)</f>
        <v>0</v>
      </c>
      <c r="I10" s="461">
        <f>SUM(I11+I13+I30)</f>
        <v>0</v>
      </c>
      <c r="J10" s="461">
        <f>SUM(J11+J13+J30)</f>
        <v>0</v>
      </c>
      <c r="K10" s="455" t="e">
        <f>SUM(I10/H10)</f>
        <v>#DIV/0!</v>
      </c>
      <c r="L10" s="455" t="e">
        <f>SUM(I10/J10)</f>
        <v>#DIV/0!</v>
      </c>
    </row>
    <row r="11" spans="1:12" ht="22.5" customHeight="1">
      <c r="A11" s="456">
        <v>2</v>
      </c>
      <c r="B11" s="448">
        <v>11</v>
      </c>
      <c r="C11" s="457">
        <v>710000</v>
      </c>
      <c r="D11" s="462" t="s">
        <v>515</v>
      </c>
      <c r="E11" s="463" t="s">
        <v>516</v>
      </c>
      <c r="F11" s="464">
        <f>SUM(F12)</f>
        <v>0</v>
      </c>
      <c r="G11" s="464">
        <f>SUM(G12)</f>
        <v>0</v>
      </c>
      <c r="H11" s="465">
        <f t="shared" ref="H11:H74" si="0">SUM(F11:G11)</f>
        <v>0</v>
      </c>
      <c r="I11" s="464">
        <f>SUM(I12)</f>
        <v>0</v>
      </c>
      <c r="J11" s="464">
        <f>SUM(J12)</f>
        <v>0</v>
      </c>
      <c r="K11" s="455" t="e">
        <f t="shared" ref="K11:K66" si="1">SUM(I11/H11)</f>
        <v>#DIV/0!</v>
      </c>
      <c r="L11" s="455" t="e">
        <f t="shared" ref="L11:L66" si="2">SUM(I11/J11)</f>
        <v>#DIV/0!</v>
      </c>
    </row>
    <row r="12" spans="1:12">
      <c r="A12" s="456">
        <v>3</v>
      </c>
      <c r="B12" s="456">
        <v>114</v>
      </c>
      <c r="C12" s="466">
        <v>717000</v>
      </c>
      <c r="D12" s="467" t="s">
        <v>517</v>
      </c>
      <c r="E12" s="468" t="s">
        <v>518</v>
      </c>
      <c r="F12" s="469"/>
      <c r="G12" s="469"/>
      <c r="H12" s="465">
        <f t="shared" si="0"/>
        <v>0</v>
      </c>
      <c r="I12" s="469"/>
      <c r="J12" s="469"/>
      <c r="K12" s="455" t="e">
        <f t="shared" si="1"/>
        <v>#DIV/0!</v>
      </c>
      <c r="L12" s="455" t="e">
        <f t="shared" si="2"/>
        <v>#DIV/0!</v>
      </c>
    </row>
    <row r="13" spans="1:12" ht="14.25" customHeight="1">
      <c r="A13" s="456">
        <v>4</v>
      </c>
      <c r="B13" s="448">
        <v>14</v>
      </c>
      <c r="C13" s="457">
        <v>720000</v>
      </c>
      <c r="D13" s="470" t="s">
        <v>519</v>
      </c>
      <c r="E13" s="463" t="s">
        <v>520</v>
      </c>
      <c r="F13" s="464">
        <f>SUM(F14+F22+F29)</f>
        <v>0</v>
      </c>
      <c r="G13" s="464">
        <f>SUM(G14+G22+G29)</f>
        <v>0</v>
      </c>
      <c r="H13" s="465">
        <f t="shared" si="0"/>
        <v>0</v>
      </c>
      <c r="I13" s="464">
        <f>SUM(I14+I22+I29)</f>
        <v>0</v>
      </c>
      <c r="J13" s="464">
        <f>SUM(J14+J22+J29)</f>
        <v>0</v>
      </c>
      <c r="K13" s="455" t="e">
        <f t="shared" si="1"/>
        <v>#DIV/0!</v>
      </c>
      <c r="L13" s="455" t="e">
        <f t="shared" si="2"/>
        <v>#DIV/0!</v>
      </c>
    </row>
    <row r="14" spans="1:12" ht="27" customHeight="1">
      <c r="A14" s="456">
        <v>5</v>
      </c>
      <c r="B14" s="448"/>
      <c r="C14" s="471">
        <v>721000</v>
      </c>
      <c r="D14" s="470"/>
      <c r="E14" s="470" t="s">
        <v>521</v>
      </c>
      <c r="F14" s="472">
        <f>SUM(F15+F20+F21)</f>
        <v>0</v>
      </c>
      <c r="G14" s="472">
        <f>SUM(G15+G20+G21)</f>
        <v>0</v>
      </c>
      <c r="H14" s="465">
        <f t="shared" si="0"/>
        <v>0</v>
      </c>
      <c r="I14" s="472">
        <f>SUM(I15+I20+I21)</f>
        <v>0</v>
      </c>
      <c r="J14" s="472">
        <f>SUM(J15+J20+J21)</f>
        <v>0</v>
      </c>
      <c r="K14" s="455" t="e">
        <f t="shared" si="1"/>
        <v>#DIV/0!</v>
      </c>
      <c r="L14" s="455" t="e">
        <f t="shared" si="2"/>
        <v>#DIV/0!</v>
      </c>
    </row>
    <row r="15" spans="1:12" ht="13.5" customHeight="1">
      <c r="A15" s="456">
        <v>6</v>
      </c>
      <c r="B15" s="448"/>
      <c r="C15" s="466">
        <v>721100</v>
      </c>
      <c r="D15" s="470" t="s">
        <v>522</v>
      </c>
      <c r="E15" s="470" t="s">
        <v>523</v>
      </c>
      <c r="F15" s="469"/>
      <c r="G15" s="469"/>
      <c r="H15" s="465">
        <f t="shared" si="0"/>
        <v>0</v>
      </c>
      <c r="I15" s="473"/>
      <c r="J15" s="473"/>
      <c r="K15" s="455" t="e">
        <f t="shared" si="1"/>
        <v>#DIV/0!</v>
      </c>
      <c r="L15" s="455" t="e">
        <f t="shared" si="2"/>
        <v>#DIV/0!</v>
      </c>
    </row>
    <row r="16" spans="1:12" ht="13.5" customHeight="1">
      <c r="A16" s="456">
        <v>7</v>
      </c>
      <c r="B16" s="448"/>
      <c r="C16" s="466">
        <v>721110</v>
      </c>
      <c r="D16" s="470"/>
      <c r="E16" s="474" t="s">
        <v>524</v>
      </c>
      <c r="F16" s="469"/>
      <c r="G16" s="469"/>
      <c r="H16" s="465">
        <f t="shared" si="0"/>
        <v>0</v>
      </c>
      <c r="I16" s="473"/>
      <c r="J16" s="473"/>
      <c r="K16" s="455" t="e">
        <f t="shared" si="1"/>
        <v>#DIV/0!</v>
      </c>
      <c r="L16" s="455" t="e">
        <f t="shared" si="2"/>
        <v>#DIV/0!</v>
      </c>
    </row>
    <row r="17" spans="1:15" ht="15">
      <c r="A17" s="456">
        <v>8</v>
      </c>
      <c r="B17" s="448">
        <v>1412</v>
      </c>
      <c r="C17" s="466">
        <v>721111</v>
      </c>
      <c r="D17" s="470" t="s">
        <v>525</v>
      </c>
      <c r="E17" s="475" t="s">
        <v>526</v>
      </c>
      <c r="F17" s="469"/>
      <c r="G17" s="469"/>
      <c r="H17" s="465">
        <f t="shared" si="0"/>
        <v>0</v>
      </c>
      <c r="I17" s="473"/>
      <c r="J17" s="473"/>
      <c r="K17" s="455" t="e">
        <f t="shared" si="1"/>
        <v>#DIV/0!</v>
      </c>
      <c r="L17" s="455" t="e">
        <f t="shared" si="2"/>
        <v>#DIV/0!</v>
      </c>
    </row>
    <row r="18" spans="1:15" ht="15" customHeight="1">
      <c r="A18" s="456">
        <v>9</v>
      </c>
      <c r="B18" s="448">
        <v>142</v>
      </c>
      <c r="C18" s="466">
        <v>721120</v>
      </c>
      <c r="D18" s="470" t="s">
        <v>527</v>
      </c>
      <c r="E18" s="474" t="s">
        <v>528</v>
      </c>
      <c r="F18" s="469"/>
      <c r="G18" s="469"/>
      <c r="H18" s="465">
        <f t="shared" si="0"/>
        <v>0</v>
      </c>
      <c r="I18" s="473"/>
      <c r="J18" s="473"/>
      <c r="K18" s="455" t="e">
        <f t="shared" si="1"/>
        <v>#DIV/0!</v>
      </c>
      <c r="L18" s="455" t="e">
        <f t="shared" si="2"/>
        <v>#DIV/0!</v>
      </c>
    </row>
    <row r="19" spans="1:15" ht="26.25" customHeight="1">
      <c r="A19" s="456">
        <v>10</v>
      </c>
      <c r="B19" s="476">
        <v>145</v>
      </c>
      <c r="C19" s="466">
        <v>721191</v>
      </c>
      <c r="D19" s="470" t="s">
        <v>529</v>
      </c>
      <c r="E19" s="474" t="s">
        <v>530</v>
      </c>
      <c r="F19" s="469"/>
      <c r="G19" s="469"/>
      <c r="H19" s="465">
        <f t="shared" si="0"/>
        <v>0</v>
      </c>
      <c r="I19" s="473"/>
      <c r="J19" s="473"/>
      <c r="K19" s="455" t="e">
        <f t="shared" si="1"/>
        <v>#DIV/0!</v>
      </c>
      <c r="L19" s="455" t="e">
        <f t="shared" si="2"/>
        <v>#DIV/0!</v>
      </c>
    </row>
    <row r="20" spans="1:15" ht="14.25" customHeight="1">
      <c r="A20" s="456">
        <v>11</v>
      </c>
      <c r="B20" s="477">
        <v>141</v>
      </c>
      <c r="C20" s="478">
        <v>721200</v>
      </c>
      <c r="D20" s="470" t="s">
        <v>531</v>
      </c>
      <c r="E20" s="479" t="s">
        <v>532</v>
      </c>
      <c r="F20" s="473"/>
      <c r="G20" s="473"/>
      <c r="H20" s="465">
        <f t="shared" si="0"/>
        <v>0</v>
      </c>
      <c r="I20" s="473"/>
      <c r="J20" s="473"/>
      <c r="K20" s="455" t="e">
        <f t="shared" si="1"/>
        <v>#DIV/0!</v>
      </c>
      <c r="L20" s="455" t="e">
        <f t="shared" si="2"/>
        <v>#DIV/0!</v>
      </c>
    </row>
    <row r="21" spans="1:15" ht="14.25" customHeight="1">
      <c r="A21" s="456">
        <v>12</v>
      </c>
      <c r="B21" s="480">
        <v>145</v>
      </c>
      <c r="C21" s="478">
        <v>721500</v>
      </c>
      <c r="D21" s="470"/>
      <c r="E21" s="479" t="s">
        <v>533</v>
      </c>
      <c r="F21" s="473"/>
      <c r="G21" s="473"/>
      <c r="H21" s="465">
        <f t="shared" si="0"/>
        <v>0</v>
      </c>
      <c r="I21" s="473"/>
      <c r="J21" s="473"/>
      <c r="K21" s="455" t="e">
        <f t="shared" si="1"/>
        <v>#DIV/0!</v>
      </c>
      <c r="L21" s="455" t="e">
        <f t="shared" si="2"/>
        <v>#DIV/0!</v>
      </c>
    </row>
    <row r="22" spans="1:15" ht="24.75" customHeight="1">
      <c r="A22" s="456">
        <v>13</v>
      </c>
      <c r="B22" s="477"/>
      <c r="C22" s="478">
        <v>722000</v>
      </c>
      <c r="D22" s="470"/>
      <c r="E22" s="479" t="s">
        <v>534</v>
      </c>
      <c r="F22" s="481">
        <f>SUM(F23+F24+F25+F27+F28)</f>
        <v>0</v>
      </c>
      <c r="G22" s="481">
        <f>SUM(G23+G24+G25+G27+G28)</f>
        <v>0</v>
      </c>
      <c r="H22" s="465">
        <f t="shared" si="0"/>
        <v>0</v>
      </c>
      <c r="I22" s="481">
        <f>SUM(I23+I24+I25+I27+I28)</f>
        <v>0</v>
      </c>
      <c r="J22" s="481">
        <f>SUM(J23+J24+J25+J27+J28)</f>
        <v>0</v>
      </c>
      <c r="K22" s="455" t="e">
        <f t="shared" si="1"/>
        <v>#DIV/0!</v>
      </c>
      <c r="L22" s="455" t="e">
        <f t="shared" si="2"/>
        <v>#DIV/0!</v>
      </c>
    </row>
    <row r="23" spans="1:15">
      <c r="A23" s="456">
        <v>14</v>
      </c>
      <c r="B23" s="480">
        <v>142</v>
      </c>
      <c r="C23" s="478">
        <v>722100</v>
      </c>
      <c r="D23" s="470" t="s">
        <v>535</v>
      </c>
      <c r="E23" s="479" t="s">
        <v>336</v>
      </c>
      <c r="F23" s="473"/>
      <c r="G23" s="473"/>
      <c r="H23" s="465">
        <f t="shared" si="0"/>
        <v>0</v>
      </c>
      <c r="I23" s="473"/>
      <c r="J23" s="473"/>
      <c r="K23" s="455" t="e">
        <f t="shared" si="1"/>
        <v>#DIV/0!</v>
      </c>
      <c r="L23" s="455" t="e">
        <f t="shared" si="2"/>
        <v>#DIV/0!</v>
      </c>
    </row>
    <row r="24" spans="1:15">
      <c r="A24" s="456">
        <v>15</v>
      </c>
      <c r="B24" s="480">
        <v>142</v>
      </c>
      <c r="C24" s="478">
        <v>722300</v>
      </c>
      <c r="D24" s="470" t="s">
        <v>535</v>
      </c>
      <c r="E24" s="479" t="s">
        <v>337</v>
      </c>
      <c r="F24" s="473"/>
      <c r="G24" s="473"/>
      <c r="H24" s="465">
        <f t="shared" si="0"/>
        <v>0</v>
      </c>
      <c r="I24" s="473"/>
      <c r="J24" s="473"/>
      <c r="K24" s="455" t="e">
        <f t="shared" si="1"/>
        <v>#DIV/0!</v>
      </c>
      <c r="L24" s="455" t="e">
        <f t="shared" si="2"/>
        <v>#DIV/0!</v>
      </c>
    </row>
    <row r="25" spans="1:15" ht="14.25" customHeight="1">
      <c r="A25" s="456">
        <v>16</v>
      </c>
      <c r="B25" s="480">
        <v>142</v>
      </c>
      <c r="C25" s="478">
        <v>722500</v>
      </c>
      <c r="D25" s="470" t="s">
        <v>535</v>
      </c>
      <c r="E25" s="479" t="s">
        <v>536</v>
      </c>
      <c r="F25" s="473"/>
      <c r="G25" s="473"/>
      <c r="H25" s="465">
        <f t="shared" si="0"/>
        <v>0</v>
      </c>
      <c r="I25" s="473"/>
      <c r="J25" s="473"/>
      <c r="K25" s="455" t="e">
        <f t="shared" si="1"/>
        <v>#DIV/0!</v>
      </c>
      <c r="L25" s="455" t="e">
        <f t="shared" si="2"/>
        <v>#DIV/0!</v>
      </c>
    </row>
    <row r="26" spans="1:15" ht="14.25" customHeight="1">
      <c r="A26" s="456">
        <v>17</v>
      </c>
      <c r="B26" s="482">
        <v>31.1</v>
      </c>
      <c r="C26" s="483">
        <v>722578</v>
      </c>
      <c r="D26" s="470"/>
      <c r="E26" s="484" t="s">
        <v>537</v>
      </c>
      <c r="F26" s="473"/>
      <c r="G26" s="473"/>
      <c r="H26" s="465">
        <f t="shared" si="0"/>
        <v>0</v>
      </c>
      <c r="I26" s="473"/>
      <c r="J26" s="473"/>
      <c r="K26" s="455" t="e">
        <f>SUM(I26/H26)</f>
        <v>#DIV/0!</v>
      </c>
      <c r="L26" s="455" t="e">
        <f>SUM(I26/J26)</f>
        <v>#DIV/0!</v>
      </c>
    </row>
    <row r="27" spans="1:15" ht="15" customHeight="1">
      <c r="A27" s="456">
        <v>18</v>
      </c>
      <c r="B27" s="480">
        <v>142</v>
      </c>
      <c r="C27" s="478">
        <v>722600</v>
      </c>
      <c r="D27" s="470" t="s">
        <v>535</v>
      </c>
      <c r="E27" s="479" t="s">
        <v>339</v>
      </c>
      <c r="F27" s="473"/>
      <c r="G27" s="473"/>
      <c r="H27" s="465">
        <f t="shared" si="0"/>
        <v>0</v>
      </c>
      <c r="I27" s="473"/>
      <c r="J27" s="473"/>
      <c r="K27" s="455" t="e">
        <f t="shared" si="1"/>
        <v>#DIV/0!</v>
      </c>
      <c r="L27" s="455" t="e">
        <f t="shared" si="2"/>
        <v>#DIV/0!</v>
      </c>
    </row>
    <row r="28" spans="1:15">
      <c r="A28" s="456">
        <v>19</v>
      </c>
      <c r="B28" s="482">
        <v>145</v>
      </c>
      <c r="C28" s="483">
        <v>722700</v>
      </c>
      <c r="D28" s="470" t="s">
        <v>538</v>
      </c>
      <c r="E28" s="485" t="s">
        <v>340</v>
      </c>
      <c r="F28" s="486"/>
      <c r="G28" s="486"/>
      <c r="H28" s="465">
        <f t="shared" si="0"/>
        <v>0</v>
      </c>
      <c r="I28" s="486"/>
      <c r="J28" s="486"/>
      <c r="K28" s="455" t="e">
        <f t="shared" si="1"/>
        <v>#DIV/0!</v>
      </c>
      <c r="L28" s="455" t="e">
        <f t="shared" si="2"/>
        <v>#DIV/0!</v>
      </c>
    </row>
    <row r="29" spans="1:15">
      <c r="A29" s="456">
        <v>20</v>
      </c>
      <c r="B29" s="480">
        <v>143</v>
      </c>
      <c r="C29" s="478">
        <v>723000</v>
      </c>
      <c r="D29" s="470" t="s">
        <v>539</v>
      </c>
      <c r="E29" s="479" t="s">
        <v>540</v>
      </c>
      <c r="F29" s="473"/>
      <c r="G29" s="473"/>
      <c r="H29" s="465">
        <f t="shared" si="0"/>
        <v>0</v>
      </c>
      <c r="I29" s="473"/>
      <c r="J29" s="473"/>
      <c r="K29" s="455" t="e">
        <f t="shared" si="1"/>
        <v>#DIV/0!</v>
      </c>
      <c r="L29" s="455" t="e">
        <f t="shared" si="2"/>
        <v>#DIV/0!</v>
      </c>
    </row>
    <row r="30" spans="1:15" s="490" customFormat="1" ht="25.5" customHeight="1">
      <c r="A30" s="456">
        <v>21</v>
      </c>
      <c r="B30" s="448">
        <v>13</v>
      </c>
      <c r="C30" s="457">
        <v>730000</v>
      </c>
      <c r="D30" s="487" t="s">
        <v>541</v>
      </c>
      <c r="E30" s="488" t="s">
        <v>542</v>
      </c>
      <c r="F30" s="464">
        <f>SUM(F31+F33+F42)</f>
        <v>0</v>
      </c>
      <c r="G30" s="464">
        <f>SUM(G31+G33+G42)</f>
        <v>0</v>
      </c>
      <c r="H30" s="465">
        <f t="shared" si="0"/>
        <v>0</v>
      </c>
      <c r="I30" s="464">
        <f>SUM(I31+I33+I42)</f>
        <v>0</v>
      </c>
      <c r="J30" s="464">
        <f>SUM(J31+J33+J42)</f>
        <v>0</v>
      </c>
      <c r="K30" s="455" t="e">
        <f t="shared" si="1"/>
        <v>#DIV/0!</v>
      </c>
      <c r="L30" s="455" t="e">
        <f t="shared" si="2"/>
        <v>#DIV/0!</v>
      </c>
      <c r="M30" s="489"/>
    </row>
    <row r="31" spans="1:15" ht="25.5" customHeight="1">
      <c r="A31" s="456">
        <v>22</v>
      </c>
      <c r="B31" s="480">
        <v>131</v>
      </c>
      <c r="C31" s="466">
        <v>731100</v>
      </c>
      <c r="D31" s="491" t="s">
        <v>543</v>
      </c>
      <c r="E31" s="479" t="s">
        <v>544</v>
      </c>
      <c r="F31" s="473">
        <f>SUM(F32:F32)</f>
        <v>0</v>
      </c>
      <c r="G31" s="473">
        <f>SUM(G32:G32)</f>
        <v>0</v>
      </c>
      <c r="H31" s="465">
        <f t="shared" si="0"/>
        <v>0</v>
      </c>
      <c r="I31" s="473">
        <f>SUM(I32:I32)</f>
        <v>0</v>
      </c>
      <c r="J31" s="473">
        <f>SUM(J32:J32)</f>
        <v>0</v>
      </c>
      <c r="K31" s="455" t="e">
        <f t="shared" si="1"/>
        <v>#DIV/0!</v>
      </c>
      <c r="L31" s="455" t="e">
        <f t="shared" si="2"/>
        <v>#DIV/0!</v>
      </c>
      <c r="M31" s="492"/>
      <c r="N31" s="493"/>
      <c r="O31" s="493"/>
    </row>
    <row r="32" spans="1:15" ht="12.75" customHeight="1">
      <c r="A32" s="456">
        <v>23</v>
      </c>
      <c r="B32" s="480">
        <v>1441</v>
      </c>
      <c r="C32" s="478">
        <v>731110</v>
      </c>
      <c r="D32" s="494" t="s">
        <v>545</v>
      </c>
      <c r="E32" s="479" t="s">
        <v>347</v>
      </c>
      <c r="F32" s="495"/>
      <c r="G32" s="495"/>
      <c r="H32" s="465">
        <f t="shared" si="0"/>
        <v>0</v>
      </c>
      <c r="I32" s="495"/>
      <c r="J32" s="495"/>
      <c r="K32" s="455" t="e">
        <f t="shared" si="1"/>
        <v>#DIV/0!</v>
      </c>
      <c r="L32" s="455" t="e">
        <f t="shared" si="2"/>
        <v>#DIV/0!</v>
      </c>
      <c r="M32" s="492"/>
      <c r="N32" s="493"/>
      <c r="O32" s="493"/>
    </row>
    <row r="33" spans="1:13" ht="14.25" customHeight="1">
      <c r="A33" s="456">
        <v>24</v>
      </c>
      <c r="B33" s="480">
        <v>133</v>
      </c>
      <c r="C33" s="478">
        <v>732100</v>
      </c>
      <c r="D33" s="462" t="s">
        <v>546</v>
      </c>
      <c r="E33" s="496" t="s">
        <v>547</v>
      </c>
      <c r="F33" s="473">
        <f>SUM(F34)</f>
        <v>0</v>
      </c>
      <c r="G33" s="473">
        <f>SUM(G34)</f>
        <v>0</v>
      </c>
      <c r="H33" s="465">
        <f t="shared" si="0"/>
        <v>0</v>
      </c>
      <c r="I33" s="473">
        <f>SUM(I34)</f>
        <v>0</v>
      </c>
      <c r="J33" s="473">
        <f>SUM(J34)</f>
        <v>0</v>
      </c>
      <c r="K33" s="455" t="e">
        <f t="shared" si="1"/>
        <v>#DIV/0!</v>
      </c>
      <c r="L33" s="455" t="e">
        <f t="shared" si="2"/>
        <v>#DIV/0!</v>
      </c>
      <c r="M33" s="497"/>
    </row>
    <row r="34" spans="1:13" ht="15.75" customHeight="1">
      <c r="A34" s="456">
        <v>25</v>
      </c>
      <c r="B34" s="480">
        <v>1331</v>
      </c>
      <c r="C34" s="478">
        <v>732110</v>
      </c>
      <c r="D34" s="494" t="s">
        <v>545</v>
      </c>
      <c r="E34" s="496" t="s">
        <v>548</v>
      </c>
      <c r="F34" s="469"/>
      <c r="G34" s="469"/>
      <c r="H34" s="465">
        <f t="shared" si="0"/>
        <v>0</v>
      </c>
      <c r="I34" s="469"/>
      <c r="J34" s="469"/>
      <c r="K34" s="455" t="e">
        <f t="shared" si="1"/>
        <v>#DIV/0!</v>
      </c>
      <c r="L34" s="455" t="e">
        <f t="shared" si="2"/>
        <v>#DIV/0!</v>
      </c>
    </row>
    <row r="35" spans="1:13">
      <c r="A35" s="456">
        <v>26</v>
      </c>
      <c r="B35" s="480">
        <v>1331</v>
      </c>
      <c r="C35" s="498">
        <v>732111</v>
      </c>
      <c r="D35" s="499" t="s">
        <v>549</v>
      </c>
      <c r="E35" s="500" t="s">
        <v>550</v>
      </c>
      <c r="F35" s="469"/>
      <c r="G35" s="469"/>
      <c r="H35" s="465">
        <f t="shared" si="0"/>
        <v>0</v>
      </c>
      <c r="I35" s="469"/>
      <c r="J35" s="469"/>
      <c r="K35" s="455" t="e">
        <f t="shared" si="1"/>
        <v>#DIV/0!</v>
      </c>
      <c r="L35" s="455" t="e">
        <f t="shared" si="2"/>
        <v>#DIV/0!</v>
      </c>
    </row>
    <row r="36" spans="1:13">
      <c r="A36" s="456">
        <v>27</v>
      </c>
      <c r="B36" s="480">
        <v>1331</v>
      </c>
      <c r="C36" s="501">
        <v>732112</v>
      </c>
      <c r="D36" s="502" t="s">
        <v>551</v>
      </c>
      <c r="E36" s="503" t="s">
        <v>552</v>
      </c>
      <c r="F36" s="469"/>
      <c r="G36" s="469"/>
      <c r="H36" s="465">
        <f t="shared" si="0"/>
        <v>0</v>
      </c>
      <c r="I36" s="469"/>
      <c r="J36" s="469"/>
      <c r="K36" s="455" t="e">
        <f t="shared" si="1"/>
        <v>#DIV/0!</v>
      </c>
      <c r="L36" s="455" t="e">
        <f t="shared" si="2"/>
        <v>#DIV/0!</v>
      </c>
    </row>
    <row r="37" spans="1:13">
      <c r="A37" s="456">
        <v>28</v>
      </c>
      <c r="B37" s="480">
        <v>1331</v>
      </c>
      <c r="C37" s="501">
        <v>732113</v>
      </c>
      <c r="D37" s="502"/>
      <c r="E37" s="503" t="s">
        <v>553</v>
      </c>
      <c r="F37" s="469"/>
      <c r="G37" s="469"/>
      <c r="H37" s="465">
        <f t="shared" si="0"/>
        <v>0</v>
      </c>
      <c r="I37" s="469"/>
      <c r="J37" s="469"/>
      <c r="K37" s="455" t="e">
        <f t="shared" si="1"/>
        <v>#DIV/0!</v>
      </c>
      <c r="L37" s="455" t="e">
        <f t="shared" si="2"/>
        <v>#DIV/0!</v>
      </c>
    </row>
    <row r="38" spans="1:13">
      <c r="A38" s="456">
        <v>29</v>
      </c>
      <c r="B38" s="480">
        <v>1331</v>
      </c>
      <c r="C38" s="501">
        <v>732114</v>
      </c>
      <c r="D38" s="502" t="s">
        <v>554</v>
      </c>
      <c r="E38" s="503" t="s">
        <v>555</v>
      </c>
      <c r="F38" s="469"/>
      <c r="G38" s="469"/>
      <c r="H38" s="465">
        <f t="shared" si="0"/>
        <v>0</v>
      </c>
      <c r="I38" s="469"/>
      <c r="J38" s="469"/>
      <c r="K38" s="455" t="e">
        <f t="shared" si="1"/>
        <v>#DIV/0!</v>
      </c>
      <c r="L38" s="455" t="e">
        <f t="shared" si="2"/>
        <v>#DIV/0!</v>
      </c>
    </row>
    <row r="39" spans="1:13">
      <c r="A39" s="456">
        <v>30</v>
      </c>
      <c r="B39" s="480">
        <v>1331</v>
      </c>
      <c r="C39" s="501">
        <v>732115</v>
      </c>
      <c r="D39" s="502" t="s">
        <v>556</v>
      </c>
      <c r="E39" s="504" t="s">
        <v>557</v>
      </c>
      <c r="F39" s="469"/>
      <c r="G39" s="469"/>
      <c r="H39" s="465">
        <f t="shared" si="0"/>
        <v>0</v>
      </c>
      <c r="I39" s="469"/>
      <c r="J39" s="469"/>
      <c r="K39" s="455" t="e">
        <f t="shared" si="1"/>
        <v>#DIV/0!</v>
      </c>
      <c r="L39" s="455" t="e">
        <f t="shared" si="2"/>
        <v>#DIV/0!</v>
      </c>
    </row>
    <row r="40" spans="1:13">
      <c r="A40" s="456">
        <v>31</v>
      </c>
      <c r="B40" s="480">
        <v>1331</v>
      </c>
      <c r="C40" s="501">
        <v>732116</v>
      </c>
      <c r="D40" s="502" t="s">
        <v>556</v>
      </c>
      <c r="E40" s="504" t="s">
        <v>558</v>
      </c>
      <c r="F40" s="469"/>
      <c r="G40" s="469"/>
      <c r="H40" s="465">
        <f t="shared" si="0"/>
        <v>0</v>
      </c>
      <c r="I40" s="469"/>
      <c r="J40" s="469"/>
      <c r="K40" s="455" t="e">
        <f t="shared" si="1"/>
        <v>#DIV/0!</v>
      </c>
      <c r="L40" s="455" t="e">
        <f t="shared" si="2"/>
        <v>#DIV/0!</v>
      </c>
    </row>
    <row r="41" spans="1:13">
      <c r="A41" s="456">
        <v>32</v>
      </c>
      <c r="B41" s="480">
        <v>1331</v>
      </c>
      <c r="C41" s="501">
        <v>732118</v>
      </c>
      <c r="D41" s="502" t="s">
        <v>556</v>
      </c>
      <c r="E41" s="504" t="s">
        <v>559</v>
      </c>
      <c r="F41" s="469"/>
      <c r="G41" s="469"/>
      <c r="H41" s="465">
        <f t="shared" si="0"/>
        <v>0</v>
      </c>
      <c r="I41" s="469"/>
      <c r="J41" s="469"/>
      <c r="K41" s="455" t="e">
        <f>SUM(I41/H41)</f>
        <v>#DIV/0!</v>
      </c>
      <c r="L41" s="455" t="e">
        <f>SUM(I41/J41)</f>
        <v>#DIV/0!</v>
      </c>
    </row>
    <row r="42" spans="1:13">
      <c r="A42" s="456">
        <v>33</v>
      </c>
      <c r="B42" s="505">
        <v>144</v>
      </c>
      <c r="C42" s="478">
        <v>733100</v>
      </c>
      <c r="D42" s="467" t="s">
        <v>560</v>
      </c>
      <c r="E42" s="506" t="s">
        <v>561</v>
      </c>
      <c r="F42" s="469"/>
      <c r="G42" s="469"/>
      <c r="H42" s="465">
        <f t="shared" si="0"/>
        <v>0</v>
      </c>
      <c r="I42" s="469"/>
      <c r="J42" s="469"/>
      <c r="K42" s="455" t="e">
        <f t="shared" si="1"/>
        <v>#DIV/0!</v>
      </c>
      <c r="L42" s="455" t="e">
        <f t="shared" si="2"/>
        <v>#DIV/0!</v>
      </c>
    </row>
    <row r="43" spans="1:13">
      <c r="A43" s="456">
        <v>34</v>
      </c>
      <c r="B43" s="505">
        <v>1441</v>
      </c>
      <c r="C43" s="501">
        <v>733110</v>
      </c>
      <c r="D43" s="467" t="s">
        <v>562</v>
      </c>
      <c r="E43" s="475" t="s">
        <v>563</v>
      </c>
      <c r="F43" s="469"/>
      <c r="G43" s="469"/>
      <c r="H43" s="465">
        <f t="shared" si="0"/>
        <v>0</v>
      </c>
      <c r="I43" s="469"/>
      <c r="J43" s="469"/>
      <c r="K43" s="455" t="e">
        <f t="shared" si="1"/>
        <v>#DIV/0!</v>
      </c>
      <c r="L43" s="455" t="e">
        <f t="shared" si="2"/>
        <v>#DIV/0!</v>
      </c>
    </row>
    <row r="44" spans="1:13" s="510" customFormat="1" ht="20.25" customHeight="1">
      <c r="A44" s="456">
        <v>35</v>
      </c>
      <c r="B44" s="448">
        <v>2</v>
      </c>
      <c r="C44" s="457"/>
      <c r="D44" s="470"/>
      <c r="E44" s="459" t="s">
        <v>564</v>
      </c>
      <c r="F44" s="507">
        <f>SUM(F45+F56+F58+F92+F97)</f>
        <v>0</v>
      </c>
      <c r="G44" s="507">
        <f>SUM(G45+G56+G58+G92+G97)</f>
        <v>0</v>
      </c>
      <c r="H44" s="508">
        <f t="shared" si="0"/>
        <v>0</v>
      </c>
      <c r="I44" s="507">
        <f>SUM(I45+I56+I58+I92+I97)</f>
        <v>0</v>
      </c>
      <c r="J44" s="507">
        <f>SUM(J45+J56+J58+J92+J97)</f>
        <v>0</v>
      </c>
      <c r="K44" s="455" t="e">
        <f t="shared" si="1"/>
        <v>#DIV/0!</v>
      </c>
      <c r="L44" s="455" t="e">
        <f t="shared" si="2"/>
        <v>#DIV/0!</v>
      </c>
      <c r="M44" s="509"/>
    </row>
    <row r="45" spans="1:13" s="510" customFormat="1" ht="26.25" customHeight="1">
      <c r="A45" s="456">
        <v>36</v>
      </c>
      <c r="B45" s="456">
        <v>21</v>
      </c>
      <c r="C45" s="511">
        <v>611000</v>
      </c>
      <c r="D45" s="470"/>
      <c r="E45" s="463" t="s">
        <v>565</v>
      </c>
      <c r="F45" s="464">
        <f>SUM(F46)</f>
        <v>0</v>
      </c>
      <c r="G45" s="464">
        <f>SUM(G46)</f>
        <v>0</v>
      </c>
      <c r="H45" s="465">
        <f t="shared" si="0"/>
        <v>0</v>
      </c>
      <c r="I45" s="464">
        <f>SUM(I46)</f>
        <v>0</v>
      </c>
      <c r="J45" s="464">
        <f>SUM(J46)</f>
        <v>0</v>
      </c>
      <c r="K45" s="455" t="e">
        <f t="shared" si="1"/>
        <v>#DIV/0!</v>
      </c>
      <c r="L45" s="455" t="e">
        <f t="shared" si="2"/>
        <v>#DIV/0!</v>
      </c>
    </row>
    <row r="46" spans="1:13" s="510" customFormat="1" ht="12" customHeight="1">
      <c r="A46" s="456">
        <v>37</v>
      </c>
      <c r="B46" s="456">
        <v>211</v>
      </c>
      <c r="C46" s="478">
        <v>611000</v>
      </c>
      <c r="D46" s="470" t="s">
        <v>566</v>
      </c>
      <c r="E46" s="470" t="s">
        <v>567</v>
      </c>
      <c r="F46" s="469">
        <f>SUM(F47+F49)</f>
        <v>0</v>
      </c>
      <c r="G46" s="469">
        <f>SUM(G47+G49)</f>
        <v>0</v>
      </c>
      <c r="H46" s="465">
        <f t="shared" si="0"/>
        <v>0</v>
      </c>
      <c r="I46" s="469">
        <f>SUM(I47+I49)</f>
        <v>0</v>
      </c>
      <c r="J46" s="469">
        <f>SUM(J47+J49)</f>
        <v>0</v>
      </c>
      <c r="K46" s="455" t="e">
        <f t="shared" si="1"/>
        <v>#DIV/0!</v>
      </c>
      <c r="L46" s="455" t="e">
        <f t="shared" si="2"/>
        <v>#DIV/0!</v>
      </c>
    </row>
    <row r="47" spans="1:13" s="510" customFormat="1" ht="12">
      <c r="A47" s="456">
        <v>38</v>
      </c>
      <c r="B47" s="456">
        <v>211</v>
      </c>
      <c r="C47" s="466">
        <v>611100</v>
      </c>
      <c r="D47" s="512" t="s">
        <v>568</v>
      </c>
      <c r="E47" s="468" t="s">
        <v>300</v>
      </c>
      <c r="F47" s="469"/>
      <c r="G47" s="469"/>
      <c r="H47" s="465">
        <f t="shared" si="0"/>
        <v>0</v>
      </c>
      <c r="I47" s="469"/>
      <c r="J47" s="469"/>
      <c r="K47" s="455" t="e">
        <f t="shared" si="1"/>
        <v>#DIV/0!</v>
      </c>
      <c r="L47" s="455" t="e">
        <f t="shared" si="2"/>
        <v>#DIV/0!</v>
      </c>
    </row>
    <row r="48" spans="1:13" s="510" customFormat="1" ht="24">
      <c r="A48" s="456">
        <v>39</v>
      </c>
      <c r="B48" s="456">
        <v>212</v>
      </c>
      <c r="C48" s="466" t="s">
        <v>569</v>
      </c>
      <c r="D48" s="512"/>
      <c r="E48" s="513" t="s">
        <v>570</v>
      </c>
      <c r="F48" s="469"/>
      <c r="G48" s="469"/>
      <c r="H48" s="465">
        <f t="shared" si="0"/>
        <v>0</v>
      </c>
      <c r="I48" s="469"/>
      <c r="J48" s="469"/>
      <c r="K48" s="455" t="e">
        <f t="shared" si="1"/>
        <v>#DIV/0!</v>
      </c>
      <c r="L48" s="455" t="e">
        <f t="shared" si="2"/>
        <v>#DIV/0!</v>
      </c>
    </row>
    <row r="49" spans="1:12" s="510" customFormat="1" ht="12">
      <c r="A49" s="456">
        <v>40</v>
      </c>
      <c r="B49" s="466">
        <v>211</v>
      </c>
      <c r="C49" s="466">
        <v>611200</v>
      </c>
      <c r="D49" s="512" t="s">
        <v>571</v>
      </c>
      <c r="E49" s="468" t="s">
        <v>572</v>
      </c>
      <c r="F49" s="469"/>
      <c r="G49" s="469"/>
      <c r="H49" s="465">
        <f t="shared" si="0"/>
        <v>0</v>
      </c>
      <c r="I49" s="469"/>
      <c r="J49" s="469"/>
      <c r="K49" s="455" t="e">
        <f t="shared" si="1"/>
        <v>#DIV/0!</v>
      </c>
      <c r="L49" s="455" t="e">
        <f t="shared" si="2"/>
        <v>#DIV/0!</v>
      </c>
    </row>
    <row r="50" spans="1:12" s="510" customFormat="1" ht="15.75" customHeight="1">
      <c r="A50" s="456">
        <v>41</v>
      </c>
      <c r="B50" s="466">
        <v>273</v>
      </c>
      <c r="C50" s="466">
        <v>611225</v>
      </c>
      <c r="D50" s="512" t="s">
        <v>571</v>
      </c>
      <c r="E50" s="514" t="s">
        <v>573</v>
      </c>
      <c r="F50" s="469"/>
      <c r="G50" s="469"/>
      <c r="H50" s="465">
        <f t="shared" si="0"/>
        <v>0</v>
      </c>
      <c r="I50" s="469"/>
      <c r="J50" s="469"/>
      <c r="K50" s="455" t="e">
        <f t="shared" si="1"/>
        <v>#DIV/0!</v>
      </c>
      <c r="L50" s="455" t="e">
        <f t="shared" si="2"/>
        <v>#DIV/0!</v>
      </c>
    </row>
    <row r="51" spans="1:12" s="510" customFormat="1" ht="18" customHeight="1">
      <c r="A51" s="456">
        <v>42</v>
      </c>
      <c r="B51" s="466">
        <v>282</v>
      </c>
      <c r="C51" s="466">
        <v>611226</v>
      </c>
      <c r="D51" s="512" t="s">
        <v>571</v>
      </c>
      <c r="E51" s="514" t="s">
        <v>574</v>
      </c>
      <c r="F51" s="469"/>
      <c r="G51" s="469"/>
      <c r="H51" s="465">
        <f t="shared" si="0"/>
        <v>0</v>
      </c>
      <c r="I51" s="469"/>
      <c r="J51" s="469"/>
      <c r="K51" s="455" t="e">
        <f t="shared" si="1"/>
        <v>#DIV/0!</v>
      </c>
      <c r="L51" s="455" t="e">
        <f t="shared" si="2"/>
        <v>#DIV/0!</v>
      </c>
    </row>
    <row r="52" spans="1:12" s="510" customFormat="1" ht="14.25" customHeight="1">
      <c r="A52" s="456">
        <v>43</v>
      </c>
      <c r="B52" s="466">
        <v>273</v>
      </c>
      <c r="C52" s="466">
        <v>611227</v>
      </c>
      <c r="D52" s="512" t="s">
        <v>571</v>
      </c>
      <c r="E52" s="514" t="s">
        <v>575</v>
      </c>
      <c r="F52" s="469"/>
      <c r="G52" s="469"/>
      <c r="H52" s="465">
        <f t="shared" si="0"/>
        <v>0</v>
      </c>
      <c r="I52" s="469"/>
      <c r="J52" s="469"/>
      <c r="K52" s="455" t="e">
        <f t="shared" si="1"/>
        <v>#DIV/0!</v>
      </c>
      <c r="L52" s="455" t="e">
        <f t="shared" si="2"/>
        <v>#DIV/0!</v>
      </c>
    </row>
    <row r="53" spans="1:12" s="510" customFormat="1" ht="14.25" customHeight="1">
      <c r="A53" s="456">
        <v>44</v>
      </c>
      <c r="B53" s="466">
        <v>273</v>
      </c>
      <c r="C53" s="466">
        <v>611228</v>
      </c>
      <c r="D53" s="512" t="s">
        <v>571</v>
      </c>
      <c r="E53" s="514" t="s">
        <v>576</v>
      </c>
      <c r="F53" s="469"/>
      <c r="G53" s="469"/>
      <c r="H53" s="465">
        <f t="shared" si="0"/>
        <v>0</v>
      </c>
      <c r="I53" s="469"/>
      <c r="J53" s="469"/>
      <c r="K53" s="455" t="e">
        <f t="shared" si="1"/>
        <v>#DIV/0!</v>
      </c>
      <c r="L53" s="455" t="e">
        <f t="shared" si="2"/>
        <v>#DIV/0!</v>
      </c>
    </row>
    <row r="54" spans="1:12" s="510" customFormat="1" ht="15" customHeight="1">
      <c r="A54" s="456">
        <v>45</v>
      </c>
      <c r="B54" s="466">
        <v>273</v>
      </c>
      <c r="C54" s="466">
        <v>611229</v>
      </c>
      <c r="D54" s="512" t="s">
        <v>571</v>
      </c>
      <c r="E54" s="514" t="s">
        <v>577</v>
      </c>
      <c r="F54" s="469"/>
      <c r="G54" s="469"/>
      <c r="H54" s="465">
        <f t="shared" si="0"/>
        <v>0</v>
      </c>
      <c r="I54" s="469"/>
      <c r="J54" s="469"/>
      <c r="K54" s="455" t="e">
        <f t="shared" si="1"/>
        <v>#DIV/0!</v>
      </c>
      <c r="L54" s="455" t="e">
        <f t="shared" si="2"/>
        <v>#DIV/0!</v>
      </c>
    </row>
    <row r="55" spans="1:12" s="510" customFormat="1" ht="25.5" customHeight="1">
      <c r="A55" s="456">
        <v>46</v>
      </c>
      <c r="B55" s="456">
        <v>212</v>
      </c>
      <c r="C55" s="466" t="s">
        <v>578</v>
      </c>
      <c r="D55" s="515" t="s">
        <v>579</v>
      </c>
      <c r="E55" s="484" t="s">
        <v>580</v>
      </c>
      <c r="F55" s="469"/>
      <c r="G55" s="469"/>
      <c r="H55" s="465">
        <f t="shared" si="0"/>
        <v>0</v>
      </c>
      <c r="I55" s="469"/>
      <c r="J55" s="469"/>
      <c r="K55" s="455" t="e">
        <f t="shared" si="1"/>
        <v>#DIV/0!</v>
      </c>
      <c r="L55" s="455" t="e">
        <f t="shared" si="2"/>
        <v>#DIV/0!</v>
      </c>
    </row>
    <row r="56" spans="1:12" s="510" customFormat="1" ht="12" customHeight="1">
      <c r="A56" s="456">
        <v>47</v>
      </c>
      <c r="B56" s="477">
        <v>22</v>
      </c>
      <c r="C56" s="511">
        <v>613000</v>
      </c>
      <c r="D56" s="516" t="s">
        <v>581</v>
      </c>
      <c r="E56" s="517" t="s">
        <v>582</v>
      </c>
      <c r="F56" s="469"/>
      <c r="G56" s="469"/>
      <c r="H56" s="465">
        <f t="shared" si="0"/>
        <v>0</v>
      </c>
      <c r="I56" s="469"/>
      <c r="J56" s="469"/>
      <c r="K56" s="455" t="e">
        <f t="shared" si="1"/>
        <v>#DIV/0!</v>
      </c>
      <c r="L56" s="455" t="e">
        <f t="shared" si="2"/>
        <v>#DIV/0!</v>
      </c>
    </row>
    <row r="57" spans="1:12" s="510" customFormat="1" ht="24.75" customHeight="1">
      <c r="A57" s="456">
        <v>48</v>
      </c>
      <c r="B57" s="480">
        <v>22</v>
      </c>
      <c r="C57" s="478" t="s">
        <v>583</v>
      </c>
      <c r="D57" s="518" t="s">
        <v>584</v>
      </c>
      <c r="E57" s="484" t="s">
        <v>585</v>
      </c>
      <c r="F57" s="469"/>
      <c r="G57" s="469"/>
      <c r="H57" s="465">
        <f t="shared" si="0"/>
        <v>0</v>
      </c>
      <c r="I57" s="469"/>
      <c r="J57" s="469"/>
      <c r="K57" s="455" t="e">
        <f t="shared" si="1"/>
        <v>#DIV/0!</v>
      </c>
      <c r="L57" s="455" t="e">
        <f t="shared" si="2"/>
        <v>#DIV/0!</v>
      </c>
    </row>
    <row r="58" spans="1:12" s="510" customFormat="1" ht="13.5" customHeight="1">
      <c r="A58" s="456">
        <v>49</v>
      </c>
      <c r="B58" s="456"/>
      <c r="C58" s="466"/>
      <c r="D58" s="470" t="s">
        <v>586</v>
      </c>
      <c r="E58" s="463" t="s">
        <v>587</v>
      </c>
      <c r="F58" s="464">
        <f>SUM(F59+F80)</f>
        <v>0</v>
      </c>
      <c r="G58" s="464">
        <f>SUM(G59+G80)</f>
        <v>0</v>
      </c>
      <c r="H58" s="465">
        <f t="shared" si="0"/>
        <v>0</v>
      </c>
      <c r="I58" s="464">
        <f>SUM(I59+I80)</f>
        <v>0</v>
      </c>
      <c r="J58" s="464">
        <f>SUM(J59+J80)</f>
        <v>0</v>
      </c>
      <c r="K58" s="455" t="e">
        <f t="shared" si="1"/>
        <v>#DIV/0!</v>
      </c>
      <c r="L58" s="455" t="e">
        <f t="shared" si="2"/>
        <v>#DIV/0!</v>
      </c>
    </row>
    <row r="59" spans="1:12" s="522" customFormat="1" ht="27" customHeight="1">
      <c r="A59" s="456">
        <v>50</v>
      </c>
      <c r="B59" s="519"/>
      <c r="C59" s="478">
        <v>614000</v>
      </c>
      <c r="D59" s="520" t="s">
        <v>588</v>
      </c>
      <c r="E59" s="479" t="s">
        <v>589</v>
      </c>
      <c r="F59" s="521">
        <f>SUM(F60+F68+F73+F74+F75+F76+F77+F78+F79)</f>
        <v>0</v>
      </c>
      <c r="G59" s="521">
        <f>SUM(G60+G68+G73+G74+G75+G76+G77+G78+G79)</f>
        <v>0</v>
      </c>
      <c r="H59" s="465">
        <f t="shared" si="0"/>
        <v>0</v>
      </c>
      <c r="I59" s="521">
        <f>SUM(I60+I68+I73+I74+I75+I76+I77+I78+I79)</f>
        <v>0</v>
      </c>
      <c r="J59" s="521">
        <f>SUM(J60+J68+J73+J74+J75+J76+J77+J78+J79)</f>
        <v>0</v>
      </c>
      <c r="K59" s="455" t="e">
        <f t="shared" si="1"/>
        <v>#DIV/0!</v>
      </c>
      <c r="L59" s="455" t="e">
        <f t="shared" si="2"/>
        <v>#DIV/0!</v>
      </c>
    </row>
    <row r="60" spans="1:12" s="510" customFormat="1" ht="12.75" customHeight="1">
      <c r="A60" s="456">
        <v>51</v>
      </c>
      <c r="B60" s="477">
        <v>2631</v>
      </c>
      <c r="C60" s="478">
        <v>614100</v>
      </c>
      <c r="D60" s="523" t="s">
        <v>590</v>
      </c>
      <c r="E60" s="506" t="s">
        <v>591</v>
      </c>
      <c r="F60" s="469"/>
      <c r="G60" s="469"/>
      <c r="H60" s="465">
        <f t="shared" si="0"/>
        <v>0</v>
      </c>
      <c r="I60" s="469"/>
      <c r="J60" s="469"/>
      <c r="K60" s="455" t="e">
        <f t="shared" si="1"/>
        <v>#DIV/0!</v>
      </c>
      <c r="L60" s="455" t="e">
        <f t="shared" si="2"/>
        <v>#DIV/0!</v>
      </c>
    </row>
    <row r="61" spans="1:12" s="510" customFormat="1" ht="14.25" customHeight="1">
      <c r="A61" s="456">
        <v>52</v>
      </c>
      <c r="B61" s="480">
        <v>2631</v>
      </c>
      <c r="C61" s="501">
        <v>614111</v>
      </c>
      <c r="D61" s="524" t="s">
        <v>549</v>
      </c>
      <c r="E61" s="525" t="s">
        <v>592</v>
      </c>
      <c r="F61" s="469"/>
      <c r="G61" s="469"/>
      <c r="H61" s="465">
        <f t="shared" si="0"/>
        <v>0</v>
      </c>
      <c r="I61" s="469"/>
      <c r="J61" s="469"/>
      <c r="K61" s="455" t="e">
        <f t="shared" si="1"/>
        <v>#DIV/0!</v>
      </c>
      <c r="L61" s="455" t="e">
        <f t="shared" si="2"/>
        <v>#DIV/0!</v>
      </c>
    </row>
    <row r="62" spans="1:12" s="510" customFormat="1" ht="15" customHeight="1">
      <c r="A62" s="456">
        <v>53</v>
      </c>
      <c r="B62" s="480">
        <v>2631</v>
      </c>
      <c r="C62" s="501">
        <v>614112</v>
      </c>
      <c r="D62" s="524" t="s">
        <v>551</v>
      </c>
      <c r="E62" s="525" t="s">
        <v>593</v>
      </c>
      <c r="F62" s="469"/>
      <c r="G62" s="469"/>
      <c r="H62" s="465">
        <f t="shared" si="0"/>
        <v>0</v>
      </c>
      <c r="I62" s="469"/>
      <c r="J62" s="469"/>
      <c r="K62" s="455" t="e">
        <f t="shared" si="1"/>
        <v>#DIV/0!</v>
      </c>
      <c r="L62" s="455" t="e">
        <f t="shared" si="2"/>
        <v>#DIV/0!</v>
      </c>
    </row>
    <row r="63" spans="1:12" s="510" customFormat="1" ht="16.5" customHeight="1">
      <c r="A63" s="456">
        <v>54</v>
      </c>
      <c r="B63" s="480">
        <v>2631</v>
      </c>
      <c r="C63" s="501">
        <v>614113</v>
      </c>
      <c r="D63" s="524"/>
      <c r="E63" s="525" t="s">
        <v>594</v>
      </c>
      <c r="F63" s="469"/>
      <c r="G63" s="469"/>
      <c r="H63" s="465">
        <f t="shared" si="0"/>
        <v>0</v>
      </c>
      <c r="I63" s="469"/>
      <c r="J63" s="469"/>
      <c r="K63" s="455" t="e">
        <f t="shared" si="1"/>
        <v>#DIV/0!</v>
      </c>
      <c r="L63" s="455" t="e">
        <f t="shared" si="2"/>
        <v>#DIV/0!</v>
      </c>
    </row>
    <row r="64" spans="1:12" s="510" customFormat="1" ht="14.25" customHeight="1">
      <c r="A64" s="456">
        <v>55</v>
      </c>
      <c r="B64" s="480">
        <v>2631</v>
      </c>
      <c r="C64" s="501">
        <v>614114</v>
      </c>
      <c r="D64" s="524" t="s">
        <v>554</v>
      </c>
      <c r="E64" s="525" t="s">
        <v>555</v>
      </c>
      <c r="F64" s="469"/>
      <c r="G64" s="469"/>
      <c r="H64" s="465">
        <f t="shared" si="0"/>
        <v>0</v>
      </c>
      <c r="I64" s="469"/>
      <c r="J64" s="469"/>
      <c r="K64" s="455" t="e">
        <f t="shared" si="1"/>
        <v>#DIV/0!</v>
      </c>
      <c r="L64" s="455" t="e">
        <f t="shared" si="2"/>
        <v>#DIV/0!</v>
      </c>
    </row>
    <row r="65" spans="1:12" s="510" customFormat="1" ht="15" customHeight="1">
      <c r="A65" s="456">
        <v>56</v>
      </c>
      <c r="B65" s="480">
        <v>2631</v>
      </c>
      <c r="C65" s="501">
        <v>614115</v>
      </c>
      <c r="D65" s="524" t="s">
        <v>595</v>
      </c>
      <c r="E65" s="484" t="s">
        <v>557</v>
      </c>
      <c r="F65" s="469"/>
      <c r="G65" s="469"/>
      <c r="H65" s="465">
        <f t="shared" si="0"/>
        <v>0</v>
      </c>
      <c r="I65" s="469"/>
      <c r="J65" s="469"/>
      <c r="K65" s="455" t="e">
        <f t="shared" si="1"/>
        <v>#DIV/0!</v>
      </c>
      <c r="L65" s="455" t="e">
        <f t="shared" si="2"/>
        <v>#DIV/0!</v>
      </c>
    </row>
    <row r="66" spans="1:12" s="510" customFormat="1" ht="12.75" customHeight="1">
      <c r="A66" s="456">
        <v>57</v>
      </c>
      <c r="B66" s="480">
        <v>2631</v>
      </c>
      <c r="C66" s="501">
        <v>614116</v>
      </c>
      <c r="D66" s="524"/>
      <c r="E66" s="484" t="s">
        <v>558</v>
      </c>
      <c r="F66" s="526"/>
      <c r="G66" s="526"/>
      <c r="H66" s="465">
        <f t="shared" si="0"/>
        <v>0</v>
      </c>
      <c r="I66" s="469"/>
      <c r="J66" s="469"/>
      <c r="K66" s="455" t="e">
        <f t="shared" si="1"/>
        <v>#DIV/0!</v>
      </c>
      <c r="L66" s="455" t="e">
        <f t="shared" si="2"/>
        <v>#DIV/0!</v>
      </c>
    </row>
    <row r="67" spans="1:12" s="510" customFormat="1" ht="12.75" customHeight="1">
      <c r="A67" s="456">
        <v>58</v>
      </c>
      <c r="B67" s="480">
        <v>2631</v>
      </c>
      <c r="C67" s="501">
        <v>614118</v>
      </c>
      <c r="D67" s="524"/>
      <c r="E67" s="484" t="s">
        <v>596</v>
      </c>
      <c r="F67" s="526"/>
      <c r="G67" s="526"/>
      <c r="H67" s="465">
        <f t="shared" si="0"/>
        <v>0</v>
      </c>
      <c r="I67" s="526"/>
      <c r="J67" s="526"/>
      <c r="K67" s="455" t="e">
        <f>SUM(I67/H67)</f>
        <v>#DIV/0!</v>
      </c>
      <c r="L67" s="455" t="e">
        <f>SUM(I67/J67)</f>
        <v>#DIV/0!</v>
      </c>
    </row>
    <row r="68" spans="1:12" s="510" customFormat="1" ht="15.75" customHeight="1">
      <c r="A68" s="456">
        <v>59</v>
      </c>
      <c r="B68" s="476">
        <v>271</v>
      </c>
      <c r="C68" s="466">
        <v>614200</v>
      </c>
      <c r="D68" s="470" t="s">
        <v>597</v>
      </c>
      <c r="E68" s="479" t="s">
        <v>598</v>
      </c>
      <c r="F68" s="469"/>
      <c r="G68" s="469"/>
      <c r="H68" s="465">
        <f t="shared" si="0"/>
        <v>0</v>
      </c>
      <c r="I68" s="469"/>
      <c r="J68" s="469"/>
      <c r="K68" s="455" t="e">
        <f t="shared" ref="K68:K131" si="3">SUM(I68/H68)</f>
        <v>#DIV/0!</v>
      </c>
      <c r="L68" s="455" t="e">
        <f t="shared" ref="L68:L131" si="4">SUM(I68/J68)</f>
        <v>#DIV/0!</v>
      </c>
    </row>
    <row r="69" spans="1:12" s="510" customFormat="1" ht="26.25" customHeight="1">
      <c r="A69" s="456">
        <v>60</v>
      </c>
      <c r="B69" s="456">
        <v>272</v>
      </c>
      <c r="C69" s="466">
        <v>614210</v>
      </c>
      <c r="D69" s="470" t="s">
        <v>599</v>
      </c>
      <c r="E69" s="484" t="s">
        <v>600</v>
      </c>
      <c r="F69" s="469"/>
      <c r="G69" s="469"/>
      <c r="H69" s="465">
        <f t="shared" si="0"/>
        <v>0</v>
      </c>
      <c r="I69" s="469"/>
      <c r="J69" s="469"/>
      <c r="K69" s="455" t="e">
        <f t="shared" si="3"/>
        <v>#DIV/0!</v>
      </c>
      <c r="L69" s="455" t="e">
        <f t="shared" si="4"/>
        <v>#DIV/0!</v>
      </c>
    </row>
    <row r="70" spans="1:12" s="510" customFormat="1" ht="26.25" customHeight="1">
      <c r="A70" s="456">
        <v>61</v>
      </c>
      <c r="B70" s="456">
        <v>2711</v>
      </c>
      <c r="C70" s="466">
        <v>614220</v>
      </c>
      <c r="D70" s="470" t="s">
        <v>601</v>
      </c>
      <c r="E70" s="484" t="s">
        <v>602</v>
      </c>
      <c r="F70" s="473"/>
      <c r="G70" s="473"/>
      <c r="H70" s="465">
        <f t="shared" si="0"/>
        <v>0</v>
      </c>
      <c r="I70" s="473"/>
      <c r="J70" s="473"/>
      <c r="K70" s="455" t="e">
        <f t="shared" si="3"/>
        <v>#DIV/0!</v>
      </c>
      <c r="L70" s="455" t="e">
        <f t="shared" si="4"/>
        <v>#DIV/0!</v>
      </c>
    </row>
    <row r="71" spans="1:12" s="510" customFormat="1" ht="15" customHeight="1">
      <c r="A71" s="456">
        <v>62</v>
      </c>
      <c r="B71" s="456">
        <v>272</v>
      </c>
      <c r="C71" s="466" t="s">
        <v>603</v>
      </c>
      <c r="D71" s="470" t="s">
        <v>604</v>
      </c>
      <c r="E71" s="474" t="s">
        <v>605</v>
      </c>
      <c r="F71" s="473"/>
      <c r="G71" s="473"/>
      <c r="H71" s="465">
        <f t="shared" si="0"/>
        <v>0</v>
      </c>
      <c r="I71" s="473"/>
      <c r="J71" s="473"/>
      <c r="K71" s="455" t="e">
        <f t="shared" si="3"/>
        <v>#DIV/0!</v>
      </c>
      <c r="L71" s="455" t="e">
        <f t="shared" si="4"/>
        <v>#DIV/0!</v>
      </c>
    </row>
    <row r="72" spans="1:12" s="510" customFormat="1" ht="14.25" customHeight="1">
      <c r="A72" s="456">
        <v>63</v>
      </c>
      <c r="B72" s="456">
        <v>272</v>
      </c>
      <c r="C72" s="466">
        <v>614234</v>
      </c>
      <c r="D72" s="470" t="s">
        <v>604</v>
      </c>
      <c r="E72" s="474" t="s">
        <v>606</v>
      </c>
      <c r="F72" s="473"/>
      <c r="G72" s="473"/>
      <c r="H72" s="465">
        <f t="shared" si="0"/>
        <v>0</v>
      </c>
      <c r="I72" s="473"/>
      <c r="J72" s="473"/>
      <c r="K72" s="455" t="e">
        <f t="shared" si="3"/>
        <v>#DIV/0!</v>
      </c>
      <c r="L72" s="455" t="e">
        <f t="shared" si="4"/>
        <v>#DIV/0!</v>
      </c>
    </row>
    <row r="73" spans="1:12" s="510" customFormat="1" ht="12">
      <c r="A73" s="456">
        <v>64</v>
      </c>
      <c r="B73" s="480">
        <v>282</v>
      </c>
      <c r="C73" s="478">
        <v>614300</v>
      </c>
      <c r="D73" s="470" t="s">
        <v>607</v>
      </c>
      <c r="E73" s="479" t="s">
        <v>608</v>
      </c>
      <c r="F73" s="469"/>
      <c r="G73" s="469"/>
      <c r="H73" s="465">
        <f t="shared" si="0"/>
        <v>0</v>
      </c>
      <c r="I73" s="469"/>
      <c r="J73" s="469"/>
      <c r="K73" s="455" t="e">
        <f t="shared" si="3"/>
        <v>#DIV/0!</v>
      </c>
      <c r="L73" s="455" t="e">
        <f t="shared" si="4"/>
        <v>#DIV/0!</v>
      </c>
    </row>
    <row r="74" spans="1:12" s="510" customFormat="1" ht="12">
      <c r="A74" s="456">
        <v>65</v>
      </c>
      <c r="B74" s="480">
        <v>251</v>
      </c>
      <c r="C74" s="478">
        <v>614400</v>
      </c>
      <c r="D74" s="470" t="s">
        <v>609</v>
      </c>
      <c r="E74" s="479" t="s">
        <v>294</v>
      </c>
      <c r="F74" s="469"/>
      <c r="G74" s="469"/>
      <c r="H74" s="465">
        <f t="shared" si="0"/>
        <v>0</v>
      </c>
      <c r="I74" s="469"/>
      <c r="J74" s="469"/>
      <c r="K74" s="455" t="e">
        <f t="shared" si="3"/>
        <v>#DIV/0!</v>
      </c>
      <c r="L74" s="455" t="e">
        <f t="shared" si="4"/>
        <v>#DIV/0!</v>
      </c>
    </row>
    <row r="75" spans="1:12" s="510" customFormat="1" ht="12" customHeight="1">
      <c r="A75" s="456">
        <v>66</v>
      </c>
      <c r="B75" s="480">
        <v>252</v>
      </c>
      <c r="C75" s="478">
        <v>614500</v>
      </c>
      <c r="D75" s="470" t="s">
        <v>610</v>
      </c>
      <c r="E75" s="479" t="s">
        <v>293</v>
      </c>
      <c r="F75" s="469"/>
      <c r="G75" s="469"/>
      <c r="H75" s="465">
        <f t="shared" ref="H75:H138" si="5">SUM(F75:G75)</f>
        <v>0</v>
      </c>
      <c r="I75" s="469"/>
      <c r="J75" s="469"/>
      <c r="K75" s="455" t="e">
        <f t="shared" si="3"/>
        <v>#DIV/0!</v>
      </c>
      <c r="L75" s="455" t="e">
        <f t="shared" si="4"/>
        <v>#DIV/0!</v>
      </c>
    </row>
    <row r="76" spans="1:12" s="510" customFormat="1" ht="12">
      <c r="A76" s="456">
        <v>67</v>
      </c>
      <c r="B76" s="480">
        <v>252</v>
      </c>
      <c r="C76" s="478">
        <v>614600</v>
      </c>
      <c r="D76" s="470" t="s">
        <v>611</v>
      </c>
      <c r="E76" s="479" t="s">
        <v>612</v>
      </c>
      <c r="F76" s="469"/>
      <c r="G76" s="469"/>
      <c r="H76" s="465">
        <f t="shared" si="5"/>
        <v>0</v>
      </c>
      <c r="I76" s="469"/>
      <c r="J76" s="469"/>
      <c r="K76" s="455" t="e">
        <f t="shared" si="3"/>
        <v>#DIV/0!</v>
      </c>
      <c r="L76" s="455" t="e">
        <f t="shared" si="4"/>
        <v>#DIV/0!</v>
      </c>
    </row>
    <row r="77" spans="1:12" s="510" customFormat="1" ht="12">
      <c r="A77" s="456">
        <v>68</v>
      </c>
      <c r="B77" s="527">
        <v>261</v>
      </c>
      <c r="C77" s="528">
        <v>614700</v>
      </c>
      <c r="D77" s="470" t="s">
        <v>613</v>
      </c>
      <c r="E77" s="529" t="s">
        <v>291</v>
      </c>
      <c r="F77" s="530"/>
      <c r="G77" s="530"/>
      <c r="H77" s="465">
        <f t="shared" si="5"/>
        <v>0</v>
      </c>
      <c r="I77" s="530"/>
      <c r="J77" s="530"/>
      <c r="K77" s="455" t="e">
        <f t="shared" si="3"/>
        <v>#DIV/0!</v>
      </c>
      <c r="L77" s="455" t="e">
        <f t="shared" si="4"/>
        <v>#DIV/0!</v>
      </c>
    </row>
    <row r="78" spans="1:12" s="510" customFormat="1" ht="12">
      <c r="A78" s="456">
        <v>69</v>
      </c>
      <c r="B78" s="480">
        <v>282</v>
      </c>
      <c r="C78" s="478">
        <v>614800</v>
      </c>
      <c r="D78" s="470" t="s">
        <v>614</v>
      </c>
      <c r="E78" s="479" t="s">
        <v>615</v>
      </c>
      <c r="F78" s="469"/>
      <c r="G78" s="469"/>
      <c r="H78" s="465">
        <f t="shared" si="5"/>
        <v>0</v>
      </c>
      <c r="I78" s="469"/>
      <c r="J78" s="469"/>
      <c r="K78" s="455" t="e">
        <f t="shared" si="3"/>
        <v>#DIV/0!</v>
      </c>
      <c r="L78" s="455" t="e">
        <f t="shared" si="4"/>
        <v>#DIV/0!</v>
      </c>
    </row>
    <row r="79" spans="1:12" s="510" customFormat="1" ht="12">
      <c r="A79" s="456">
        <v>70</v>
      </c>
      <c r="B79" s="480">
        <v>282</v>
      </c>
      <c r="C79" s="478">
        <v>614900</v>
      </c>
      <c r="D79" s="470"/>
      <c r="E79" s="479" t="s">
        <v>616</v>
      </c>
      <c r="F79" s="469"/>
      <c r="G79" s="469"/>
      <c r="H79" s="465">
        <f t="shared" si="5"/>
        <v>0</v>
      </c>
      <c r="I79" s="469"/>
      <c r="J79" s="469"/>
      <c r="K79" s="455" t="e">
        <f>SUM(I79/H79)</f>
        <v>#DIV/0!</v>
      </c>
      <c r="L79" s="455" t="e">
        <f>SUM(I79/J79)</f>
        <v>#DIV/0!</v>
      </c>
    </row>
    <row r="80" spans="1:12" s="532" customFormat="1" ht="25.5" customHeight="1">
      <c r="A80" s="456">
        <v>71</v>
      </c>
      <c r="B80" s="448"/>
      <c r="C80" s="457">
        <v>615000</v>
      </c>
      <c r="D80" s="463" t="s">
        <v>617</v>
      </c>
      <c r="E80" s="463" t="s">
        <v>618</v>
      </c>
      <c r="F80" s="531">
        <f>SUM(F81+F90+F91)</f>
        <v>0</v>
      </c>
      <c r="G80" s="531">
        <f>SUM(G81+G90+G91)</f>
        <v>0</v>
      </c>
      <c r="H80" s="465">
        <f t="shared" si="5"/>
        <v>0</v>
      </c>
      <c r="I80" s="531">
        <f>SUM(I81+I90+I91)</f>
        <v>0</v>
      </c>
      <c r="J80" s="531">
        <f>SUM(J81+J90+J91)</f>
        <v>0</v>
      </c>
      <c r="K80" s="455" t="e">
        <f t="shared" si="3"/>
        <v>#DIV/0!</v>
      </c>
      <c r="L80" s="455" t="e">
        <f t="shared" si="4"/>
        <v>#DIV/0!</v>
      </c>
    </row>
    <row r="81" spans="1:12" s="510" customFormat="1" ht="17.25" customHeight="1">
      <c r="A81" s="456">
        <v>72</v>
      </c>
      <c r="B81" s="448">
        <v>2632</v>
      </c>
      <c r="C81" s="466">
        <v>615100</v>
      </c>
      <c r="D81" s="470" t="s">
        <v>619</v>
      </c>
      <c r="E81" s="470" t="s">
        <v>620</v>
      </c>
      <c r="F81" s="469">
        <f>SUM(F82)</f>
        <v>0</v>
      </c>
      <c r="G81" s="469">
        <f>SUM(G82)</f>
        <v>0</v>
      </c>
      <c r="H81" s="465">
        <f t="shared" si="5"/>
        <v>0</v>
      </c>
      <c r="I81" s="469">
        <f>SUM(I82)</f>
        <v>0</v>
      </c>
      <c r="J81" s="469">
        <f>SUM(J82)</f>
        <v>0</v>
      </c>
      <c r="K81" s="455" t="e">
        <f t="shared" si="3"/>
        <v>#DIV/0!</v>
      </c>
      <c r="L81" s="455" t="e">
        <f t="shared" si="4"/>
        <v>#DIV/0!</v>
      </c>
    </row>
    <row r="82" spans="1:12" s="510" customFormat="1" ht="17.25" customHeight="1">
      <c r="A82" s="456">
        <v>73</v>
      </c>
      <c r="B82" s="448"/>
      <c r="C82" s="466">
        <v>615110</v>
      </c>
      <c r="D82" s="470"/>
      <c r="E82" s="470" t="s">
        <v>280</v>
      </c>
      <c r="F82" s="469"/>
      <c r="G82" s="469"/>
      <c r="H82" s="465">
        <f t="shared" si="5"/>
        <v>0</v>
      </c>
      <c r="I82" s="469"/>
      <c r="J82" s="469"/>
      <c r="K82" s="455" t="e">
        <f t="shared" si="3"/>
        <v>#DIV/0!</v>
      </c>
      <c r="L82" s="455" t="e">
        <f t="shared" si="4"/>
        <v>#DIV/0!</v>
      </c>
    </row>
    <row r="83" spans="1:12" s="510" customFormat="1" ht="13.5" customHeight="1">
      <c r="A83" s="456">
        <v>74</v>
      </c>
      <c r="B83" s="476">
        <v>2632</v>
      </c>
      <c r="C83" s="478">
        <v>615111</v>
      </c>
      <c r="D83" s="470" t="s">
        <v>621</v>
      </c>
      <c r="E83" s="474" t="s">
        <v>622</v>
      </c>
      <c r="F83" s="469"/>
      <c r="G83" s="469"/>
      <c r="H83" s="465">
        <f t="shared" si="5"/>
        <v>0</v>
      </c>
      <c r="I83" s="469"/>
      <c r="J83" s="469"/>
      <c r="K83" s="455" t="e">
        <f t="shared" si="3"/>
        <v>#DIV/0!</v>
      </c>
      <c r="L83" s="455" t="e">
        <f t="shared" si="4"/>
        <v>#DIV/0!</v>
      </c>
    </row>
    <row r="84" spans="1:12" s="510" customFormat="1" ht="13.5" customHeight="1">
      <c r="A84" s="456">
        <v>75</v>
      </c>
      <c r="B84" s="476">
        <v>2632</v>
      </c>
      <c r="C84" s="478">
        <v>615112</v>
      </c>
      <c r="D84" s="470" t="s">
        <v>623</v>
      </c>
      <c r="E84" s="474" t="s">
        <v>624</v>
      </c>
      <c r="F84" s="469"/>
      <c r="G84" s="469"/>
      <c r="H84" s="465">
        <f t="shared" si="5"/>
        <v>0</v>
      </c>
      <c r="I84" s="469"/>
      <c r="J84" s="469"/>
      <c r="K84" s="455" t="e">
        <f t="shared" si="3"/>
        <v>#DIV/0!</v>
      </c>
      <c r="L84" s="455" t="e">
        <f t="shared" si="4"/>
        <v>#DIV/0!</v>
      </c>
    </row>
    <row r="85" spans="1:12" s="510" customFormat="1" ht="15.75" customHeight="1">
      <c r="A85" s="456">
        <v>76</v>
      </c>
      <c r="B85" s="476">
        <v>2632</v>
      </c>
      <c r="C85" s="478">
        <v>615113</v>
      </c>
      <c r="D85" s="470"/>
      <c r="E85" s="474" t="s">
        <v>625</v>
      </c>
      <c r="F85" s="469"/>
      <c r="G85" s="469"/>
      <c r="H85" s="465">
        <f t="shared" si="5"/>
        <v>0</v>
      </c>
      <c r="I85" s="469"/>
      <c r="J85" s="469"/>
      <c r="K85" s="455" t="e">
        <f t="shared" si="3"/>
        <v>#DIV/0!</v>
      </c>
      <c r="L85" s="455" t="e">
        <f t="shared" si="4"/>
        <v>#DIV/0!</v>
      </c>
    </row>
    <row r="86" spans="1:12" s="510" customFormat="1" ht="15" customHeight="1">
      <c r="A86" s="456">
        <v>77</v>
      </c>
      <c r="B86" s="476">
        <v>2632</v>
      </c>
      <c r="C86" s="478">
        <v>615114</v>
      </c>
      <c r="D86" s="470" t="s">
        <v>554</v>
      </c>
      <c r="E86" s="474" t="s">
        <v>626</v>
      </c>
      <c r="F86" s="469"/>
      <c r="G86" s="469"/>
      <c r="H86" s="465">
        <f t="shared" si="5"/>
        <v>0</v>
      </c>
      <c r="I86" s="469"/>
      <c r="J86" s="469"/>
      <c r="K86" s="455" t="e">
        <f t="shared" si="3"/>
        <v>#DIV/0!</v>
      </c>
      <c r="L86" s="455" t="e">
        <f t="shared" si="4"/>
        <v>#DIV/0!</v>
      </c>
    </row>
    <row r="87" spans="1:12" s="510" customFormat="1" ht="15" customHeight="1">
      <c r="A87" s="456">
        <v>78</v>
      </c>
      <c r="B87" s="476">
        <v>2632</v>
      </c>
      <c r="C87" s="478">
        <v>615115</v>
      </c>
      <c r="D87" s="470" t="s">
        <v>556</v>
      </c>
      <c r="E87" s="533" t="s">
        <v>627</v>
      </c>
      <c r="F87" s="469"/>
      <c r="G87" s="469"/>
      <c r="H87" s="465">
        <f t="shared" si="5"/>
        <v>0</v>
      </c>
      <c r="I87" s="469"/>
      <c r="J87" s="469"/>
      <c r="K87" s="455" t="e">
        <f t="shared" si="3"/>
        <v>#DIV/0!</v>
      </c>
      <c r="L87" s="455" t="e">
        <f t="shared" si="4"/>
        <v>#DIV/0!</v>
      </c>
    </row>
    <row r="88" spans="1:12" s="510" customFormat="1" ht="15.75" customHeight="1">
      <c r="A88" s="456">
        <v>79</v>
      </c>
      <c r="B88" s="476">
        <v>2632</v>
      </c>
      <c r="C88" s="478">
        <v>615116</v>
      </c>
      <c r="D88" s="470"/>
      <c r="E88" s="533" t="s">
        <v>628</v>
      </c>
      <c r="F88" s="469"/>
      <c r="G88" s="469"/>
      <c r="H88" s="465">
        <f t="shared" si="5"/>
        <v>0</v>
      </c>
      <c r="I88" s="469"/>
      <c r="J88" s="469"/>
      <c r="K88" s="455" t="e">
        <f t="shared" si="3"/>
        <v>#DIV/0!</v>
      </c>
      <c r="L88" s="455" t="e">
        <f t="shared" si="4"/>
        <v>#DIV/0!</v>
      </c>
    </row>
    <row r="89" spans="1:12" s="510" customFormat="1" ht="15.75" customHeight="1">
      <c r="A89" s="456">
        <v>80</v>
      </c>
      <c r="B89" s="476">
        <v>2632</v>
      </c>
      <c r="C89" s="478">
        <v>615118</v>
      </c>
      <c r="D89" s="470"/>
      <c r="E89" s="533" t="s">
        <v>629</v>
      </c>
      <c r="F89" s="469"/>
      <c r="G89" s="469"/>
      <c r="H89" s="465">
        <f t="shared" si="5"/>
        <v>0</v>
      </c>
      <c r="I89" s="469"/>
      <c r="J89" s="469"/>
      <c r="K89" s="455" t="e">
        <f>SUM(I89/H89)</f>
        <v>#DIV/0!</v>
      </c>
      <c r="L89" s="455" t="e">
        <f>SUM(I89/J89)</f>
        <v>#DIV/0!</v>
      </c>
    </row>
    <row r="90" spans="1:12" s="510" customFormat="1" ht="12" customHeight="1">
      <c r="A90" s="456">
        <v>81</v>
      </c>
      <c r="B90" s="476">
        <v>282</v>
      </c>
      <c r="C90" s="471">
        <v>615200</v>
      </c>
      <c r="D90" s="534" t="s">
        <v>630</v>
      </c>
      <c r="E90" s="534" t="s">
        <v>45</v>
      </c>
      <c r="F90" s="469"/>
      <c r="G90" s="469"/>
      <c r="H90" s="465">
        <f t="shared" si="5"/>
        <v>0</v>
      </c>
      <c r="I90" s="469"/>
      <c r="J90" s="469"/>
      <c r="K90" s="455" t="e">
        <f t="shared" si="3"/>
        <v>#DIV/0!</v>
      </c>
      <c r="L90" s="455" t="e">
        <f t="shared" si="4"/>
        <v>#DIV/0!</v>
      </c>
    </row>
    <row r="91" spans="1:12" s="510" customFormat="1" ht="12" customHeight="1">
      <c r="A91" s="456">
        <v>82</v>
      </c>
      <c r="B91" s="476">
        <v>282</v>
      </c>
      <c r="C91" s="471">
        <v>615300</v>
      </c>
      <c r="D91" s="534" t="s">
        <v>631</v>
      </c>
      <c r="E91" s="534" t="s">
        <v>279</v>
      </c>
      <c r="F91" s="469"/>
      <c r="G91" s="469"/>
      <c r="H91" s="465">
        <f t="shared" si="5"/>
        <v>0</v>
      </c>
      <c r="I91" s="469"/>
      <c r="J91" s="469"/>
      <c r="K91" s="455" t="e">
        <f t="shared" si="3"/>
        <v>#DIV/0!</v>
      </c>
      <c r="L91" s="455" t="e">
        <f t="shared" si="4"/>
        <v>#DIV/0!</v>
      </c>
    </row>
    <row r="92" spans="1:12" s="510" customFormat="1" ht="12" customHeight="1">
      <c r="A92" s="456">
        <v>83</v>
      </c>
      <c r="B92" s="477">
        <v>24</v>
      </c>
      <c r="C92" s="511">
        <v>616000</v>
      </c>
      <c r="D92" s="535" t="s">
        <v>632</v>
      </c>
      <c r="E92" s="517" t="s">
        <v>633</v>
      </c>
      <c r="F92" s="464">
        <f>SUM(F93:F96)</f>
        <v>0</v>
      </c>
      <c r="G92" s="464">
        <f>SUM(G93:G96)</f>
        <v>0</v>
      </c>
      <c r="H92" s="465">
        <f t="shared" si="5"/>
        <v>0</v>
      </c>
      <c r="I92" s="464">
        <f>SUM(I93:I96)</f>
        <v>0</v>
      </c>
      <c r="J92" s="464">
        <f>SUM(J93:J96)</f>
        <v>0</v>
      </c>
      <c r="K92" s="455" t="e">
        <f t="shared" si="3"/>
        <v>#DIV/0!</v>
      </c>
      <c r="L92" s="455" t="e">
        <f t="shared" si="4"/>
        <v>#DIV/0!</v>
      </c>
    </row>
    <row r="93" spans="1:12" s="510" customFormat="1" ht="12" customHeight="1">
      <c r="A93" s="456">
        <v>84</v>
      </c>
      <c r="B93" s="505">
        <v>243</v>
      </c>
      <c r="C93" s="478">
        <v>616100</v>
      </c>
      <c r="D93" s="512" t="s">
        <v>634</v>
      </c>
      <c r="E93" s="479" t="s">
        <v>635</v>
      </c>
      <c r="F93" s="469"/>
      <c r="G93" s="469"/>
      <c r="H93" s="465">
        <f t="shared" si="5"/>
        <v>0</v>
      </c>
      <c r="I93" s="469"/>
      <c r="J93" s="469"/>
      <c r="K93" s="455" t="e">
        <f t="shared" si="3"/>
        <v>#DIV/0!</v>
      </c>
      <c r="L93" s="455" t="e">
        <f t="shared" si="4"/>
        <v>#DIV/0!</v>
      </c>
    </row>
    <row r="94" spans="1:12" s="510" customFormat="1" ht="12">
      <c r="A94" s="456">
        <v>85</v>
      </c>
      <c r="B94" s="456">
        <v>241</v>
      </c>
      <c r="C94" s="466">
        <v>616200</v>
      </c>
      <c r="D94" s="512" t="s">
        <v>636</v>
      </c>
      <c r="E94" s="470" t="s">
        <v>288</v>
      </c>
      <c r="F94" s="469"/>
      <c r="G94" s="469"/>
      <c r="H94" s="465">
        <f t="shared" si="5"/>
        <v>0</v>
      </c>
      <c r="I94" s="469"/>
      <c r="J94" s="469"/>
      <c r="K94" s="455" t="e">
        <f t="shared" si="3"/>
        <v>#DIV/0!</v>
      </c>
      <c r="L94" s="455" t="e">
        <f t="shared" si="4"/>
        <v>#DIV/0!</v>
      </c>
    </row>
    <row r="95" spans="1:12" s="510" customFormat="1" ht="12">
      <c r="A95" s="456">
        <v>86</v>
      </c>
      <c r="B95" s="456">
        <v>242</v>
      </c>
      <c r="C95" s="466">
        <v>616300</v>
      </c>
      <c r="D95" s="512" t="s">
        <v>637</v>
      </c>
      <c r="E95" s="470" t="s">
        <v>287</v>
      </c>
      <c r="F95" s="469"/>
      <c r="G95" s="469"/>
      <c r="H95" s="465">
        <f t="shared" si="5"/>
        <v>0</v>
      </c>
      <c r="I95" s="469"/>
      <c r="J95" s="469"/>
      <c r="K95" s="455" t="e">
        <f t="shared" si="3"/>
        <v>#DIV/0!</v>
      </c>
      <c r="L95" s="455" t="e">
        <f t="shared" si="4"/>
        <v>#DIV/0!</v>
      </c>
    </row>
    <row r="96" spans="1:12" s="510" customFormat="1" ht="15.75" customHeight="1">
      <c r="A96" s="456">
        <v>87</v>
      </c>
      <c r="B96" s="456">
        <v>242</v>
      </c>
      <c r="C96" s="466">
        <v>616400</v>
      </c>
      <c r="D96" s="515" t="s">
        <v>637</v>
      </c>
      <c r="E96" s="470" t="s">
        <v>638</v>
      </c>
      <c r="F96" s="469"/>
      <c r="G96" s="469"/>
      <c r="H96" s="465">
        <f t="shared" si="5"/>
        <v>0</v>
      </c>
      <c r="I96" s="469"/>
      <c r="J96" s="469"/>
      <c r="K96" s="455" t="e">
        <f t="shared" si="3"/>
        <v>#DIV/0!</v>
      </c>
      <c r="L96" s="455" t="e">
        <f t="shared" si="4"/>
        <v>#DIV/0!</v>
      </c>
    </row>
    <row r="97" spans="1:12" s="510" customFormat="1" ht="12">
      <c r="A97" s="456">
        <v>88</v>
      </c>
      <c r="B97" s="477">
        <v>283</v>
      </c>
      <c r="C97" s="478"/>
      <c r="D97" s="536" t="s">
        <v>639</v>
      </c>
      <c r="E97" s="479" t="s">
        <v>640</v>
      </c>
      <c r="F97" s="469"/>
      <c r="G97" s="469"/>
      <c r="H97" s="465">
        <f t="shared" si="5"/>
        <v>0</v>
      </c>
      <c r="I97" s="537"/>
      <c r="J97" s="537"/>
      <c r="K97" s="455" t="e">
        <f t="shared" si="3"/>
        <v>#DIV/0!</v>
      </c>
      <c r="L97" s="455" t="e">
        <f t="shared" si="4"/>
        <v>#DIV/0!</v>
      </c>
    </row>
    <row r="98" spans="1:12" s="510" customFormat="1" ht="26.25" customHeight="1">
      <c r="A98" s="456">
        <v>89</v>
      </c>
      <c r="B98" s="538"/>
      <c r="C98" s="511"/>
      <c r="D98" s="539"/>
      <c r="E98" s="540" t="s">
        <v>641</v>
      </c>
      <c r="F98" s="531">
        <f>SUM(F10-F44)</f>
        <v>0</v>
      </c>
      <c r="G98" s="531">
        <f>SUM(G10-G44)</f>
        <v>0</v>
      </c>
      <c r="H98" s="465">
        <f t="shared" si="5"/>
        <v>0</v>
      </c>
      <c r="I98" s="531">
        <f>SUM(I10-I44)</f>
        <v>0</v>
      </c>
      <c r="J98" s="531">
        <f>SUM(J10-J44)</f>
        <v>0</v>
      </c>
      <c r="K98" s="455" t="e">
        <f t="shared" si="3"/>
        <v>#DIV/0!</v>
      </c>
      <c r="L98" s="455" t="e">
        <f t="shared" si="4"/>
        <v>#DIV/0!</v>
      </c>
    </row>
    <row r="99" spans="1:12" s="510" customFormat="1" ht="26.25" customHeight="1">
      <c r="A99" s="456">
        <v>90</v>
      </c>
      <c r="B99" s="449" t="s">
        <v>642</v>
      </c>
      <c r="C99" s="450"/>
      <c r="D99" s="541"/>
      <c r="E99" s="540" t="s">
        <v>643</v>
      </c>
      <c r="F99" s="542"/>
      <c r="G99" s="542"/>
      <c r="H99" s="465"/>
      <c r="I99" s="542"/>
      <c r="J99" s="542"/>
      <c r="K99" s="455" t="e">
        <f t="shared" si="3"/>
        <v>#DIV/0!</v>
      </c>
      <c r="L99" s="455" t="e">
        <f t="shared" si="4"/>
        <v>#DIV/0!</v>
      </c>
    </row>
    <row r="100" spans="1:12" s="510" customFormat="1" ht="22.5" customHeight="1">
      <c r="A100" s="456">
        <v>91</v>
      </c>
      <c r="B100" s="477">
        <v>31.2</v>
      </c>
      <c r="C100" s="511"/>
      <c r="D100" s="543" t="s">
        <v>644</v>
      </c>
      <c r="E100" s="517" t="s">
        <v>645</v>
      </c>
      <c r="F100" s="531">
        <f>SUM(F101:F103)</f>
        <v>0</v>
      </c>
      <c r="G100" s="531">
        <f>SUM(G101:G103)</f>
        <v>0</v>
      </c>
      <c r="H100" s="465">
        <f t="shared" si="5"/>
        <v>0</v>
      </c>
      <c r="I100" s="531">
        <f>SUM(I101:I103)</f>
        <v>0</v>
      </c>
      <c r="J100" s="531">
        <f>SUM(J101:J103)</f>
        <v>0</v>
      </c>
      <c r="K100" s="455" t="e">
        <f t="shared" si="3"/>
        <v>#DIV/0!</v>
      </c>
      <c r="L100" s="455" t="e">
        <f t="shared" si="4"/>
        <v>#DIV/0!</v>
      </c>
    </row>
    <row r="101" spans="1:12" s="510" customFormat="1" ht="16.5" customHeight="1">
      <c r="A101" s="456">
        <v>92</v>
      </c>
      <c r="B101" s="480">
        <v>311.2</v>
      </c>
      <c r="C101" s="478">
        <v>811110</v>
      </c>
      <c r="D101" s="543"/>
      <c r="E101" s="479" t="s">
        <v>646</v>
      </c>
      <c r="F101" s="531"/>
      <c r="G101" s="531"/>
      <c r="H101" s="465">
        <f t="shared" si="5"/>
        <v>0</v>
      </c>
      <c r="I101" s="531"/>
      <c r="J101" s="531"/>
      <c r="K101" s="455" t="e">
        <f t="shared" si="3"/>
        <v>#DIV/0!</v>
      </c>
      <c r="L101" s="455" t="e">
        <f t="shared" si="4"/>
        <v>#DIV/0!</v>
      </c>
    </row>
    <row r="102" spans="1:12" s="510" customFormat="1" ht="15" customHeight="1">
      <c r="A102" s="456">
        <v>93</v>
      </c>
      <c r="B102" s="480">
        <v>311.2</v>
      </c>
      <c r="C102" s="466">
        <v>811126</v>
      </c>
      <c r="D102" s="512" t="s">
        <v>647</v>
      </c>
      <c r="E102" s="544" t="s">
        <v>648</v>
      </c>
      <c r="F102" s="469"/>
      <c r="G102" s="469"/>
      <c r="H102" s="465">
        <f t="shared" si="5"/>
        <v>0</v>
      </c>
      <c r="I102" s="469"/>
      <c r="J102" s="469"/>
      <c r="K102" s="455" t="e">
        <f t="shared" si="3"/>
        <v>#DIV/0!</v>
      </c>
      <c r="L102" s="455" t="e">
        <f t="shared" si="4"/>
        <v>#DIV/0!</v>
      </c>
    </row>
    <row r="103" spans="1:12" s="510" customFormat="1" ht="12" customHeight="1">
      <c r="A103" s="456">
        <v>94</v>
      </c>
      <c r="B103" s="480">
        <v>311.2</v>
      </c>
      <c r="C103" s="478">
        <v>811900</v>
      </c>
      <c r="D103" s="512" t="s">
        <v>649</v>
      </c>
      <c r="E103" s="479" t="s">
        <v>365</v>
      </c>
      <c r="F103" s="469"/>
      <c r="G103" s="469"/>
      <c r="H103" s="465">
        <f t="shared" si="5"/>
        <v>0</v>
      </c>
      <c r="I103" s="469"/>
      <c r="J103" s="469"/>
      <c r="K103" s="455" t="e">
        <f t="shared" si="3"/>
        <v>#DIV/0!</v>
      </c>
      <c r="L103" s="455" t="e">
        <f t="shared" si="4"/>
        <v>#DIV/0!</v>
      </c>
    </row>
    <row r="104" spans="1:12" s="510" customFormat="1" ht="27" customHeight="1">
      <c r="A104" s="456">
        <v>95</v>
      </c>
      <c r="B104" s="477">
        <v>31.1</v>
      </c>
      <c r="C104" s="511">
        <v>821000</v>
      </c>
      <c r="D104" s="536" t="s">
        <v>650</v>
      </c>
      <c r="E104" s="517" t="s">
        <v>651</v>
      </c>
      <c r="F104" s="531">
        <f>SUM(F105:F110)</f>
        <v>0</v>
      </c>
      <c r="G104" s="531">
        <f>SUM(G105:G110)</f>
        <v>0</v>
      </c>
      <c r="H104" s="465">
        <f t="shared" si="5"/>
        <v>0</v>
      </c>
      <c r="I104" s="531">
        <f>SUM(I105:I110)</f>
        <v>0</v>
      </c>
      <c r="J104" s="531">
        <f>SUM(J105:J110)</f>
        <v>0</v>
      </c>
      <c r="K104" s="455" t="e">
        <f t="shared" si="3"/>
        <v>#DIV/0!</v>
      </c>
      <c r="L104" s="455" t="e">
        <f t="shared" si="4"/>
        <v>#DIV/0!</v>
      </c>
    </row>
    <row r="105" spans="1:12" s="510" customFormat="1" ht="12" customHeight="1">
      <c r="A105" s="456">
        <v>96</v>
      </c>
      <c r="B105" s="480">
        <v>314.10000000000002</v>
      </c>
      <c r="C105" s="466">
        <v>821100</v>
      </c>
      <c r="D105" s="545"/>
      <c r="E105" s="470" t="s">
        <v>286</v>
      </c>
      <c r="F105" s="469"/>
      <c r="G105" s="469"/>
      <c r="H105" s="465">
        <f t="shared" si="5"/>
        <v>0</v>
      </c>
      <c r="I105" s="469"/>
      <c r="J105" s="469"/>
      <c r="K105" s="455" t="e">
        <f t="shared" si="3"/>
        <v>#DIV/0!</v>
      </c>
      <c r="L105" s="455" t="e">
        <f t="shared" si="4"/>
        <v>#DIV/0!</v>
      </c>
    </row>
    <row r="106" spans="1:12" s="510" customFormat="1" ht="12">
      <c r="A106" s="456">
        <v>97</v>
      </c>
      <c r="B106" s="480">
        <v>31.1</v>
      </c>
      <c r="C106" s="466">
        <v>821200</v>
      </c>
      <c r="D106" s="545"/>
      <c r="E106" s="470" t="s">
        <v>285</v>
      </c>
      <c r="F106" s="469"/>
      <c r="G106" s="469"/>
      <c r="H106" s="465">
        <f t="shared" si="5"/>
        <v>0</v>
      </c>
      <c r="I106" s="469"/>
      <c r="J106" s="469"/>
      <c r="K106" s="455" t="e">
        <f t="shared" si="3"/>
        <v>#DIV/0!</v>
      </c>
      <c r="L106" s="455" t="e">
        <f t="shared" si="4"/>
        <v>#DIV/0!</v>
      </c>
    </row>
    <row r="107" spans="1:12" s="510" customFormat="1" ht="12">
      <c r="A107" s="456">
        <v>98</v>
      </c>
      <c r="B107" s="480">
        <v>31.1</v>
      </c>
      <c r="C107" s="466">
        <v>821300</v>
      </c>
      <c r="D107" s="545"/>
      <c r="E107" s="470" t="s">
        <v>284</v>
      </c>
      <c r="F107" s="469"/>
      <c r="G107" s="469"/>
      <c r="H107" s="465">
        <f t="shared" si="5"/>
        <v>0</v>
      </c>
      <c r="I107" s="469"/>
      <c r="J107" s="469"/>
      <c r="K107" s="455" t="e">
        <f t="shared" si="3"/>
        <v>#DIV/0!</v>
      </c>
      <c r="L107" s="455" t="e">
        <f t="shared" si="4"/>
        <v>#DIV/0!</v>
      </c>
    </row>
    <row r="108" spans="1:12" s="510" customFormat="1" ht="15.75" customHeight="1">
      <c r="A108" s="456">
        <v>99</v>
      </c>
      <c r="B108" s="480">
        <v>31.1</v>
      </c>
      <c r="C108" s="466">
        <v>821400</v>
      </c>
      <c r="D108" s="545"/>
      <c r="E108" s="470" t="s">
        <v>283</v>
      </c>
      <c r="F108" s="469"/>
      <c r="G108" s="469"/>
      <c r="H108" s="465">
        <f t="shared" si="5"/>
        <v>0</v>
      </c>
      <c r="I108" s="469"/>
      <c r="J108" s="469"/>
      <c r="K108" s="455" t="e">
        <f t="shared" si="3"/>
        <v>#DIV/0!</v>
      </c>
      <c r="L108" s="455" t="e">
        <f t="shared" si="4"/>
        <v>#DIV/0!</v>
      </c>
    </row>
    <row r="109" spans="1:12" s="510" customFormat="1" ht="12" customHeight="1">
      <c r="A109" s="456">
        <v>100</v>
      </c>
      <c r="B109" s="480">
        <v>314.10000000000002</v>
      </c>
      <c r="C109" s="466">
        <v>821500</v>
      </c>
      <c r="D109" s="545"/>
      <c r="E109" s="470" t="s">
        <v>282</v>
      </c>
      <c r="F109" s="469"/>
      <c r="G109" s="469"/>
      <c r="H109" s="465">
        <f t="shared" si="5"/>
        <v>0</v>
      </c>
      <c r="I109" s="469"/>
      <c r="J109" s="469"/>
      <c r="K109" s="455" t="e">
        <f t="shared" si="3"/>
        <v>#DIV/0!</v>
      </c>
      <c r="L109" s="455" t="e">
        <f t="shared" si="4"/>
        <v>#DIV/0!</v>
      </c>
    </row>
    <row r="110" spans="1:12" s="510" customFormat="1" ht="12" customHeight="1">
      <c r="A110" s="456">
        <v>101</v>
      </c>
      <c r="B110" s="480">
        <v>311.10000000000002</v>
      </c>
      <c r="C110" s="466">
        <v>821600</v>
      </c>
      <c r="D110" s="545"/>
      <c r="E110" s="470" t="s">
        <v>652</v>
      </c>
      <c r="F110" s="469"/>
      <c r="G110" s="469"/>
      <c r="H110" s="465">
        <f t="shared" si="5"/>
        <v>0</v>
      </c>
      <c r="I110" s="469"/>
      <c r="J110" s="469"/>
      <c r="K110" s="455" t="e">
        <f t="shared" si="3"/>
        <v>#DIV/0!</v>
      </c>
      <c r="L110" s="455" t="e">
        <f t="shared" si="4"/>
        <v>#DIV/0!</v>
      </c>
    </row>
    <row r="111" spans="1:12" s="510" customFormat="1" ht="27" customHeight="1">
      <c r="A111" s="456">
        <v>102</v>
      </c>
      <c r="B111" s="477">
        <v>31</v>
      </c>
      <c r="C111" s="511"/>
      <c r="D111" s="546" t="s">
        <v>653</v>
      </c>
      <c r="E111" s="547" t="s">
        <v>654</v>
      </c>
      <c r="F111" s="531">
        <f>SUM(F104-F100)</f>
        <v>0</v>
      </c>
      <c r="G111" s="531">
        <f>SUM(G104-G100)</f>
        <v>0</v>
      </c>
      <c r="H111" s="465">
        <f t="shared" si="5"/>
        <v>0</v>
      </c>
      <c r="I111" s="531">
        <f>SUM(I104-I100)</f>
        <v>0</v>
      </c>
      <c r="J111" s="531">
        <f>SUM(J104-J100)</f>
        <v>0</v>
      </c>
      <c r="K111" s="455" t="e">
        <f t="shared" si="3"/>
        <v>#DIV/0!</v>
      </c>
      <c r="L111" s="455" t="e">
        <f t="shared" si="4"/>
        <v>#DIV/0!</v>
      </c>
    </row>
    <row r="112" spans="1:12" s="510" customFormat="1" ht="30" customHeight="1">
      <c r="A112" s="456">
        <v>103</v>
      </c>
      <c r="B112" s="538"/>
      <c r="C112" s="511"/>
      <c r="D112" s="548" t="s">
        <v>655</v>
      </c>
      <c r="E112" s="547" t="s">
        <v>656</v>
      </c>
      <c r="F112" s="531">
        <f>SUM(F98-F111)</f>
        <v>0</v>
      </c>
      <c r="G112" s="531">
        <f>SUM(G98-G111)</f>
        <v>0</v>
      </c>
      <c r="H112" s="465">
        <f t="shared" si="5"/>
        <v>0</v>
      </c>
      <c r="I112" s="531">
        <f>SUM(I98-I111)</f>
        <v>0</v>
      </c>
      <c r="J112" s="531">
        <f>SUM(J98-J111)</f>
        <v>0</v>
      </c>
      <c r="K112" s="455" t="e">
        <f t="shared" si="3"/>
        <v>#DIV/0!</v>
      </c>
      <c r="L112" s="455" t="e">
        <f t="shared" si="4"/>
        <v>#DIV/0!</v>
      </c>
    </row>
    <row r="113" spans="1:12" s="510" customFormat="1" ht="26.25" customHeight="1">
      <c r="A113" s="456">
        <v>104</v>
      </c>
      <c r="B113" s="449" t="s">
        <v>657</v>
      </c>
      <c r="C113" s="450"/>
      <c r="D113" s="549" t="s">
        <v>658</v>
      </c>
      <c r="E113" s="547" t="s">
        <v>659</v>
      </c>
      <c r="F113" s="469"/>
      <c r="G113" s="469"/>
      <c r="H113" s="465">
        <f t="shared" si="5"/>
        <v>0</v>
      </c>
      <c r="I113" s="469"/>
      <c r="J113" s="469"/>
      <c r="K113" s="455" t="e">
        <f t="shared" si="3"/>
        <v>#DIV/0!</v>
      </c>
      <c r="L113" s="455" t="e">
        <f t="shared" si="4"/>
        <v>#DIV/0!</v>
      </c>
    </row>
    <row r="114" spans="1:12" s="510" customFormat="1" ht="29.25" customHeight="1">
      <c r="A114" s="456">
        <v>105</v>
      </c>
      <c r="B114" s="449">
        <v>321.2</v>
      </c>
      <c r="C114" s="511"/>
      <c r="D114" s="539"/>
      <c r="E114" s="517" t="s">
        <v>660</v>
      </c>
      <c r="F114" s="531">
        <f>SUM(F115+F116+F117+F118+F119+F120+F123)</f>
        <v>0</v>
      </c>
      <c r="G114" s="531">
        <f>SUM(G115+G116+G117+G118+G119+G120+G123)</f>
        <v>0</v>
      </c>
      <c r="H114" s="465">
        <f t="shared" si="5"/>
        <v>0</v>
      </c>
      <c r="I114" s="531">
        <f>SUM(I115+I116+I117+I118+I119+I120+I123)</f>
        <v>0</v>
      </c>
      <c r="J114" s="531">
        <f>SUM(J115+J116+J117+J118+J119+J120+J123)</f>
        <v>0</v>
      </c>
      <c r="K114" s="455" t="e">
        <f t="shared" si="3"/>
        <v>#DIV/0!</v>
      </c>
      <c r="L114" s="455" t="e">
        <f t="shared" si="4"/>
        <v>#DIV/0!</v>
      </c>
    </row>
    <row r="115" spans="1:12" s="510" customFormat="1" ht="23.25" customHeight="1">
      <c r="A115" s="456">
        <v>106</v>
      </c>
      <c r="B115" s="550">
        <v>3214.2</v>
      </c>
      <c r="C115" s="478">
        <v>813100</v>
      </c>
      <c r="D115" s="551"/>
      <c r="E115" s="479" t="s">
        <v>661</v>
      </c>
      <c r="F115" s="469"/>
      <c r="G115" s="469"/>
      <c r="H115" s="465">
        <f t="shared" si="5"/>
        <v>0</v>
      </c>
      <c r="I115" s="469"/>
      <c r="J115" s="469"/>
      <c r="K115" s="455" t="e">
        <f t="shared" si="3"/>
        <v>#DIV/0!</v>
      </c>
      <c r="L115" s="455" t="e">
        <f t="shared" si="4"/>
        <v>#DIV/0!</v>
      </c>
    </row>
    <row r="116" spans="1:12" s="510" customFormat="1" ht="24.75" customHeight="1">
      <c r="A116" s="456">
        <v>107</v>
      </c>
      <c r="B116" s="550">
        <v>3214.2</v>
      </c>
      <c r="C116" s="478">
        <v>813200</v>
      </c>
      <c r="D116" s="551"/>
      <c r="E116" s="479" t="s">
        <v>662</v>
      </c>
      <c r="F116" s="469"/>
      <c r="G116" s="469"/>
      <c r="H116" s="465">
        <f t="shared" si="5"/>
        <v>0</v>
      </c>
      <c r="I116" s="469"/>
      <c r="J116" s="469"/>
      <c r="K116" s="455" t="e">
        <f t="shared" si="3"/>
        <v>#DIV/0!</v>
      </c>
      <c r="L116" s="455" t="e">
        <f t="shared" si="4"/>
        <v>#DIV/0!</v>
      </c>
    </row>
    <row r="117" spans="1:12" s="510" customFormat="1" ht="24" customHeight="1">
      <c r="A117" s="456">
        <v>108</v>
      </c>
      <c r="B117" s="550">
        <v>3214.2</v>
      </c>
      <c r="C117" s="478">
        <v>813300</v>
      </c>
      <c r="D117" s="551"/>
      <c r="E117" s="479" t="s">
        <v>663</v>
      </c>
      <c r="F117" s="469"/>
      <c r="G117" s="469"/>
      <c r="H117" s="465">
        <f t="shared" si="5"/>
        <v>0</v>
      </c>
      <c r="I117" s="469"/>
      <c r="J117" s="469"/>
      <c r="K117" s="455" t="e">
        <f t="shared" si="3"/>
        <v>#DIV/0!</v>
      </c>
      <c r="L117" s="455" t="e">
        <f t="shared" si="4"/>
        <v>#DIV/0!</v>
      </c>
    </row>
    <row r="118" spans="1:12" s="510" customFormat="1" ht="24" customHeight="1">
      <c r="A118" s="456">
        <v>109</v>
      </c>
      <c r="B118" s="550">
        <v>3215.2</v>
      </c>
      <c r="C118" s="478">
        <v>813400</v>
      </c>
      <c r="D118" s="551"/>
      <c r="E118" s="479" t="s">
        <v>664</v>
      </c>
      <c r="F118" s="469"/>
      <c r="G118" s="469"/>
      <c r="H118" s="465">
        <f t="shared" si="5"/>
        <v>0</v>
      </c>
      <c r="I118" s="469"/>
      <c r="J118" s="469"/>
      <c r="K118" s="455" t="e">
        <f t="shared" si="3"/>
        <v>#DIV/0!</v>
      </c>
      <c r="L118" s="455" t="e">
        <f t="shared" si="4"/>
        <v>#DIV/0!</v>
      </c>
    </row>
    <row r="119" spans="1:12" s="510" customFormat="1" ht="26.25" customHeight="1">
      <c r="A119" s="456">
        <v>110</v>
      </c>
      <c r="B119" s="550">
        <v>3215.2</v>
      </c>
      <c r="C119" s="478">
        <v>813500</v>
      </c>
      <c r="D119" s="551"/>
      <c r="E119" s="479" t="s">
        <v>665</v>
      </c>
      <c r="F119" s="469"/>
      <c r="G119" s="469"/>
      <c r="H119" s="465">
        <f t="shared" si="5"/>
        <v>0</v>
      </c>
      <c r="I119" s="469"/>
      <c r="J119" s="469"/>
      <c r="K119" s="455" t="e">
        <f t="shared" si="3"/>
        <v>#DIV/0!</v>
      </c>
      <c r="L119" s="455" t="e">
        <f t="shared" si="4"/>
        <v>#DIV/0!</v>
      </c>
    </row>
    <row r="120" spans="1:12" s="510" customFormat="1" ht="15.75" customHeight="1">
      <c r="A120" s="456">
        <v>111</v>
      </c>
      <c r="B120" s="550">
        <v>3214.2</v>
      </c>
      <c r="C120" s="478">
        <v>813600</v>
      </c>
      <c r="D120" s="551"/>
      <c r="E120" s="479" t="s">
        <v>383</v>
      </c>
      <c r="F120" s="469"/>
      <c r="G120" s="469"/>
      <c r="H120" s="465">
        <f t="shared" si="5"/>
        <v>0</v>
      </c>
      <c r="I120" s="469"/>
      <c r="J120" s="469"/>
      <c r="K120" s="455" t="e">
        <f t="shared" si="3"/>
        <v>#DIV/0!</v>
      </c>
      <c r="L120" s="455" t="e">
        <f t="shared" si="4"/>
        <v>#DIV/0!</v>
      </c>
    </row>
    <row r="121" spans="1:12" s="510" customFormat="1" ht="12.75" customHeight="1">
      <c r="A121" s="456">
        <v>112</v>
      </c>
      <c r="B121" s="550">
        <v>3214.2</v>
      </c>
      <c r="C121" s="552">
        <v>813611</v>
      </c>
      <c r="D121" s="553"/>
      <c r="E121" s="554" t="s">
        <v>666</v>
      </c>
      <c r="F121" s="526"/>
      <c r="G121" s="526"/>
      <c r="H121" s="465">
        <f t="shared" si="5"/>
        <v>0</v>
      </c>
      <c r="I121" s="526"/>
      <c r="J121" s="526"/>
      <c r="K121" s="455" t="e">
        <f t="shared" si="3"/>
        <v>#DIV/0!</v>
      </c>
      <c r="L121" s="455" t="e">
        <f t="shared" si="4"/>
        <v>#DIV/0!</v>
      </c>
    </row>
    <row r="122" spans="1:12" s="510" customFormat="1" ht="15" customHeight="1">
      <c r="A122" s="456">
        <v>113</v>
      </c>
      <c r="B122" s="550">
        <v>3214.2</v>
      </c>
      <c r="C122" s="552">
        <v>813612</v>
      </c>
      <c r="D122" s="553"/>
      <c r="E122" s="554" t="s">
        <v>667</v>
      </c>
      <c r="F122" s="526"/>
      <c r="G122" s="526"/>
      <c r="H122" s="465">
        <f t="shared" si="5"/>
        <v>0</v>
      </c>
      <c r="I122" s="526"/>
      <c r="J122" s="526"/>
      <c r="K122" s="455" t="e">
        <f t="shared" si="3"/>
        <v>#DIV/0!</v>
      </c>
      <c r="L122" s="455" t="e">
        <f t="shared" si="4"/>
        <v>#DIV/0!</v>
      </c>
    </row>
    <row r="123" spans="1:12" s="510" customFormat="1" ht="18" customHeight="1">
      <c r="A123" s="456">
        <v>114</v>
      </c>
      <c r="B123" s="550">
        <v>3224.2</v>
      </c>
      <c r="C123" s="478">
        <v>813700</v>
      </c>
      <c r="D123" s="551"/>
      <c r="E123" s="479" t="s">
        <v>668</v>
      </c>
      <c r="F123" s="469"/>
      <c r="G123" s="469"/>
      <c r="H123" s="465">
        <f t="shared" si="5"/>
        <v>0</v>
      </c>
      <c r="I123" s="469"/>
      <c r="J123" s="469"/>
      <c r="K123" s="455" t="e">
        <f t="shared" si="3"/>
        <v>#DIV/0!</v>
      </c>
      <c r="L123" s="455" t="e">
        <f t="shared" si="4"/>
        <v>#DIV/0!</v>
      </c>
    </row>
    <row r="124" spans="1:12" s="510" customFormat="1" ht="26.25" customHeight="1">
      <c r="A124" s="456">
        <v>115</v>
      </c>
      <c r="B124" s="449">
        <v>322.10000000000002</v>
      </c>
      <c r="C124" s="511">
        <v>822000</v>
      </c>
      <c r="D124" s="539"/>
      <c r="E124" s="517" t="s">
        <v>669</v>
      </c>
      <c r="F124" s="531">
        <f>SUM(F125+F126+F127+F128+F129+F130+F133)</f>
        <v>0</v>
      </c>
      <c r="G124" s="531">
        <f>SUM(G125+G126+G127+G128+G129+G130+G133)</f>
        <v>0</v>
      </c>
      <c r="H124" s="465">
        <f t="shared" si="5"/>
        <v>0</v>
      </c>
      <c r="I124" s="531">
        <f>SUM(I125+I126+I127+I128+I129+I130+I133)</f>
        <v>0</v>
      </c>
      <c r="J124" s="531">
        <f>SUM(J125+J126+J127+J128+J129+J130+J133)</f>
        <v>0</v>
      </c>
      <c r="K124" s="455" t="e">
        <f t="shared" si="3"/>
        <v>#DIV/0!</v>
      </c>
      <c r="L124" s="455" t="e">
        <f t="shared" si="4"/>
        <v>#DIV/0!</v>
      </c>
    </row>
    <row r="125" spans="1:12" s="510" customFormat="1" ht="16.5" customHeight="1">
      <c r="A125" s="456">
        <v>116</v>
      </c>
      <c r="B125" s="550">
        <v>3214.1</v>
      </c>
      <c r="C125" s="478">
        <v>822100</v>
      </c>
      <c r="D125" s="511"/>
      <c r="E125" s="479" t="s">
        <v>278</v>
      </c>
      <c r="F125" s="469"/>
      <c r="G125" s="469"/>
      <c r="H125" s="465">
        <f t="shared" si="5"/>
        <v>0</v>
      </c>
      <c r="I125" s="469"/>
      <c r="J125" s="469"/>
      <c r="K125" s="455" t="e">
        <f t="shared" si="3"/>
        <v>#DIV/0!</v>
      </c>
      <c r="L125" s="455" t="e">
        <f t="shared" si="4"/>
        <v>#DIV/0!</v>
      </c>
    </row>
    <row r="126" spans="1:12" s="510" customFormat="1" ht="28.5" customHeight="1">
      <c r="A126" s="456">
        <v>117</v>
      </c>
      <c r="B126" s="550">
        <v>3214.1</v>
      </c>
      <c r="C126" s="478">
        <v>822200</v>
      </c>
      <c r="D126" s="511"/>
      <c r="E126" s="479" t="s">
        <v>670</v>
      </c>
      <c r="F126" s="469"/>
      <c r="G126" s="469"/>
      <c r="H126" s="465">
        <f t="shared" si="5"/>
        <v>0</v>
      </c>
      <c r="I126" s="469"/>
      <c r="J126" s="469"/>
      <c r="K126" s="455" t="e">
        <f t="shared" si="3"/>
        <v>#DIV/0!</v>
      </c>
      <c r="L126" s="455" t="e">
        <f t="shared" si="4"/>
        <v>#DIV/0!</v>
      </c>
    </row>
    <row r="127" spans="1:12" s="510" customFormat="1" ht="22.5" customHeight="1">
      <c r="A127" s="456">
        <v>118</v>
      </c>
      <c r="B127" s="550">
        <v>3214.1</v>
      </c>
      <c r="C127" s="478">
        <v>822300</v>
      </c>
      <c r="D127" s="511"/>
      <c r="E127" s="479" t="s">
        <v>276</v>
      </c>
      <c r="F127" s="469"/>
      <c r="G127" s="469"/>
      <c r="H127" s="465">
        <f t="shared" si="5"/>
        <v>0</v>
      </c>
      <c r="I127" s="469"/>
      <c r="J127" s="469"/>
      <c r="K127" s="455" t="e">
        <f t="shared" si="3"/>
        <v>#DIV/0!</v>
      </c>
      <c r="L127" s="455" t="e">
        <f t="shared" si="4"/>
        <v>#DIV/0!</v>
      </c>
    </row>
    <row r="128" spans="1:12" s="510" customFormat="1" ht="22.5" customHeight="1">
      <c r="A128" s="456">
        <v>119</v>
      </c>
      <c r="B128" s="550">
        <v>3215.1</v>
      </c>
      <c r="C128" s="478">
        <v>822400</v>
      </c>
      <c r="D128" s="511"/>
      <c r="E128" s="479" t="s">
        <v>275</v>
      </c>
      <c r="F128" s="469"/>
      <c r="G128" s="469"/>
      <c r="H128" s="465">
        <f t="shared" si="5"/>
        <v>0</v>
      </c>
      <c r="I128" s="469"/>
      <c r="J128" s="469"/>
      <c r="K128" s="455" t="e">
        <f t="shared" si="3"/>
        <v>#DIV/0!</v>
      </c>
      <c r="L128" s="455" t="e">
        <f t="shared" si="4"/>
        <v>#DIV/0!</v>
      </c>
    </row>
    <row r="129" spans="1:12" s="510" customFormat="1" ht="26.25" customHeight="1">
      <c r="A129" s="456">
        <v>120</v>
      </c>
      <c r="B129" s="550">
        <v>3215.1</v>
      </c>
      <c r="C129" s="478">
        <v>822500</v>
      </c>
      <c r="D129" s="511"/>
      <c r="E129" s="479" t="s">
        <v>671</v>
      </c>
      <c r="F129" s="469"/>
      <c r="G129" s="469"/>
      <c r="H129" s="465">
        <f t="shared" si="5"/>
        <v>0</v>
      </c>
      <c r="I129" s="469"/>
      <c r="J129" s="469"/>
      <c r="K129" s="455" t="e">
        <f t="shared" si="3"/>
        <v>#DIV/0!</v>
      </c>
      <c r="L129" s="455" t="e">
        <f t="shared" si="4"/>
        <v>#DIV/0!</v>
      </c>
    </row>
    <row r="130" spans="1:12" s="510" customFormat="1" ht="14.25" customHeight="1">
      <c r="A130" s="456">
        <v>121</v>
      </c>
      <c r="B130" s="550"/>
      <c r="C130" s="478">
        <v>822600</v>
      </c>
      <c r="D130" s="511"/>
      <c r="E130" s="479" t="s">
        <v>274</v>
      </c>
      <c r="F130" s="469"/>
      <c r="G130" s="469"/>
      <c r="H130" s="465">
        <f t="shared" si="5"/>
        <v>0</v>
      </c>
      <c r="I130" s="469"/>
      <c r="J130" s="469"/>
      <c r="K130" s="455" t="e">
        <f t="shared" si="3"/>
        <v>#DIV/0!</v>
      </c>
      <c r="L130" s="455" t="e">
        <f t="shared" si="4"/>
        <v>#DIV/0!</v>
      </c>
    </row>
    <row r="131" spans="1:12" s="510" customFormat="1" ht="16.5" customHeight="1">
      <c r="A131" s="456">
        <v>122</v>
      </c>
      <c r="B131" s="550">
        <v>3214.1</v>
      </c>
      <c r="C131" s="478">
        <v>822611</v>
      </c>
      <c r="D131" s="511"/>
      <c r="E131" s="484" t="s">
        <v>672</v>
      </c>
      <c r="F131" s="469"/>
      <c r="G131" s="469"/>
      <c r="H131" s="465">
        <f t="shared" si="5"/>
        <v>0</v>
      </c>
      <c r="I131" s="469"/>
      <c r="J131" s="469"/>
      <c r="K131" s="455" t="e">
        <f t="shared" si="3"/>
        <v>#DIV/0!</v>
      </c>
      <c r="L131" s="455" t="e">
        <f t="shared" si="4"/>
        <v>#DIV/0!</v>
      </c>
    </row>
    <row r="132" spans="1:12" s="510" customFormat="1" ht="15.75" customHeight="1">
      <c r="A132" s="456">
        <v>123</v>
      </c>
      <c r="B132" s="550">
        <v>3214.1</v>
      </c>
      <c r="C132" s="478">
        <v>822612</v>
      </c>
      <c r="D132" s="511"/>
      <c r="E132" s="484" t="s">
        <v>673</v>
      </c>
      <c r="F132" s="469"/>
      <c r="G132" s="469"/>
      <c r="H132" s="465">
        <f t="shared" si="5"/>
        <v>0</v>
      </c>
      <c r="I132" s="469"/>
      <c r="J132" s="469"/>
      <c r="K132" s="455" t="e">
        <f t="shared" ref="K132:K177" si="6">SUM(I132/H132)</f>
        <v>#DIV/0!</v>
      </c>
      <c r="L132" s="455" t="e">
        <f t="shared" ref="L132:L177" si="7">SUM(I132/J132)</f>
        <v>#DIV/0!</v>
      </c>
    </row>
    <row r="133" spans="1:12" s="510" customFormat="1" ht="18" customHeight="1">
      <c r="A133" s="456">
        <v>124</v>
      </c>
      <c r="B133" s="449">
        <v>3224.1</v>
      </c>
      <c r="C133" s="478">
        <v>822700</v>
      </c>
      <c r="D133" s="511"/>
      <c r="E133" s="479" t="s">
        <v>674</v>
      </c>
      <c r="F133" s="469"/>
      <c r="G133" s="469"/>
      <c r="H133" s="465">
        <f t="shared" si="5"/>
        <v>0</v>
      </c>
      <c r="I133" s="469"/>
      <c r="J133" s="469"/>
      <c r="K133" s="455" t="e">
        <f t="shared" si="6"/>
        <v>#DIV/0!</v>
      </c>
      <c r="L133" s="455" t="e">
        <f t="shared" si="7"/>
        <v>#DIV/0!</v>
      </c>
    </row>
    <row r="134" spans="1:12" s="510" customFormat="1" ht="27" customHeight="1">
      <c r="A134" s="456">
        <v>125</v>
      </c>
      <c r="B134" s="449">
        <v>32</v>
      </c>
      <c r="C134" s="511"/>
      <c r="D134" s="555" t="s">
        <v>675</v>
      </c>
      <c r="E134" s="556" t="s">
        <v>676</v>
      </c>
      <c r="F134" s="531">
        <f>SUM(F114-F124)</f>
        <v>0</v>
      </c>
      <c r="G134" s="531">
        <f>SUM(G114-G124)</f>
        <v>0</v>
      </c>
      <c r="H134" s="465">
        <f t="shared" si="5"/>
        <v>0</v>
      </c>
      <c r="I134" s="531">
        <f>SUM(I114-I124)</f>
        <v>0</v>
      </c>
      <c r="J134" s="531">
        <f>SUM(J114-J124)</f>
        <v>0</v>
      </c>
      <c r="K134" s="455" t="e">
        <f t="shared" si="6"/>
        <v>#DIV/0!</v>
      </c>
      <c r="L134" s="455" t="e">
        <f t="shared" si="7"/>
        <v>#DIV/0!</v>
      </c>
    </row>
    <row r="135" spans="1:12" s="510" customFormat="1" ht="26.25" customHeight="1">
      <c r="A135" s="456">
        <v>126</v>
      </c>
      <c r="B135" s="449" t="s">
        <v>677</v>
      </c>
      <c r="C135" s="450"/>
      <c r="D135" s="541"/>
      <c r="E135" s="540" t="s">
        <v>678</v>
      </c>
      <c r="F135" s="469"/>
      <c r="G135" s="469"/>
      <c r="H135" s="465">
        <f t="shared" si="5"/>
        <v>0</v>
      </c>
      <c r="I135" s="469"/>
      <c r="J135" s="469"/>
      <c r="K135" s="455" t="e">
        <f t="shared" si="6"/>
        <v>#DIV/0!</v>
      </c>
      <c r="L135" s="455" t="e">
        <f t="shared" si="7"/>
        <v>#DIV/0!</v>
      </c>
    </row>
    <row r="136" spans="1:12" s="510" customFormat="1" ht="14.25" customHeight="1">
      <c r="A136" s="456">
        <v>127</v>
      </c>
      <c r="B136" s="449">
        <v>331</v>
      </c>
      <c r="C136" s="511"/>
      <c r="D136" s="539"/>
      <c r="E136" s="517" t="s">
        <v>679</v>
      </c>
      <c r="F136" s="464">
        <f>SUM(F137+F150)</f>
        <v>0</v>
      </c>
      <c r="G136" s="464">
        <f>SUM(G137+G150)</f>
        <v>0</v>
      </c>
      <c r="H136" s="465">
        <f t="shared" si="5"/>
        <v>0</v>
      </c>
      <c r="I136" s="464">
        <f>SUM(I137+I150)</f>
        <v>0</v>
      </c>
      <c r="J136" s="464">
        <f>SUM(J137+J150)</f>
        <v>0</v>
      </c>
      <c r="K136" s="455" t="e">
        <f t="shared" si="6"/>
        <v>#DIV/0!</v>
      </c>
      <c r="L136" s="455" t="e">
        <f t="shared" si="7"/>
        <v>#DIV/0!</v>
      </c>
    </row>
    <row r="137" spans="1:12" s="510" customFormat="1" ht="18.75" customHeight="1">
      <c r="A137" s="456">
        <v>128</v>
      </c>
      <c r="B137" s="456"/>
      <c r="C137" s="466"/>
      <c r="D137" s="545"/>
      <c r="E137" s="470" t="s">
        <v>680</v>
      </c>
      <c r="F137" s="469">
        <f>SUM(F138:F140)</f>
        <v>0</v>
      </c>
      <c r="G137" s="469">
        <f>SUM(G138:G140)</f>
        <v>0</v>
      </c>
      <c r="H137" s="465">
        <f t="shared" si="5"/>
        <v>0</v>
      </c>
      <c r="I137" s="469">
        <f>SUM(I138:I140)</f>
        <v>0</v>
      </c>
      <c r="J137" s="469">
        <f>SUM(J138:J140)</f>
        <v>0</v>
      </c>
      <c r="K137" s="455" t="e">
        <f t="shared" si="6"/>
        <v>#DIV/0!</v>
      </c>
      <c r="L137" s="455" t="e">
        <f t="shared" si="7"/>
        <v>#DIV/0!</v>
      </c>
    </row>
    <row r="138" spans="1:12" s="510" customFormat="1" ht="12">
      <c r="A138" s="456">
        <v>129</v>
      </c>
      <c r="B138" s="456">
        <v>3314.1</v>
      </c>
      <c r="C138" s="466">
        <v>814100</v>
      </c>
      <c r="D138" s="545"/>
      <c r="E138" s="470" t="s">
        <v>681</v>
      </c>
      <c r="F138" s="469"/>
      <c r="G138" s="469"/>
      <c r="H138" s="465">
        <f t="shared" si="5"/>
        <v>0</v>
      </c>
      <c r="I138" s="469"/>
      <c r="J138" s="469"/>
      <c r="K138" s="455" t="e">
        <f t="shared" si="6"/>
        <v>#DIV/0!</v>
      </c>
      <c r="L138" s="455" t="e">
        <f t="shared" si="7"/>
        <v>#DIV/0!</v>
      </c>
    </row>
    <row r="139" spans="1:12" s="510" customFormat="1" ht="12">
      <c r="A139" s="456">
        <v>130</v>
      </c>
      <c r="B139" s="456">
        <v>3324.1</v>
      </c>
      <c r="C139" s="466">
        <v>814200</v>
      </c>
      <c r="D139" s="545"/>
      <c r="E139" s="470" t="s">
        <v>682</v>
      </c>
      <c r="F139" s="469"/>
      <c r="G139" s="469"/>
      <c r="H139" s="465">
        <f t="shared" ref="H139:H177" si="8">SUM(F139:G139)</f>
        <v>0</v>
      </c>
      <c r="I139" s="469"/>
      <c r="J139" s="469"/>
      <c r="K139" s="455" t="e">
        <f t="shared" si="6"/>
        <v>#DIV/0!</v>
      </c>
      <c r="L139" s="455" t="e">
        <f t="shared" si="7"/>
        <v>#DIV/0!</v>
      </c>
    </row>
    <row r="140" spans="1:12" s="510" customFormat="1" ht="12">
      <c r="A140" s="456">
        <v>131</v>
      </c>
      <c r="B140" s="456">
        <v>3313.1</v>
      </c>
      <c r="C140" s="466">
        <v>814300</v>
      </c>
      <c r="D140" s="545"/>
      <c r="E140" s="470" t="s">
        <v>683</v>
      </c>
      <c r="F140" s="469"/>
      <c r="G140" s="469"/>
      <c r="H140" s="465">
        <f t="shared" si="8"/>
        <v>0</v>
      </c>
      <c r="I140" s="469"/>
      <c r="J140" s="469"/>
      <c r="K140" s="455" t="e">
        <f t="shared" si="6"/>
        <v>#DIV/0!</v>
      </c>
      <c r="L140" s="455" t="e">
        <f t="shared" si="7"/>
        <v>#DIV/0!</v>
      </c>
    </row>
    <row r="141" spans="1:12" s="510" customFormat="1" ht="25.5" customHeight="1">
      <c r="A141" s="456">
        <v>132</v>
      </c>
      <c r="B141" s="456">
        <v>3313.1</v>
      </c>
      <c r="C141" s="466">
        <v>814310</v>
      </c>
      <c r="D141" s="545"/>
      <c r="E141" s="484" t="s">
        <v>684</v>
      </c>
      <c r="F141" s="469"/>
      <c r="G141" s="469"/>
      <c r="H141" s="465">
        <f t="shared" si="8"/>
        <v>0</v>
      </c>
      <c r="I141" s="469"/>
      <c r="J141" s="469"/>
      <c r="K141" s="455" t="e">
        <f t="shared" si="6"/>
        <v>#DIV/0!</v>
      </c>
      <c r="L141" s="455" t="e">
        <f t="shared" si="7"/>
        <v>#DIV/0!</v>
      </c>
    </row>
    <row r="142" spans="1:12" s="510" customFormat="1" ht="16.5" customHeight="1">
      <c r="A142" s="456">
        <v>133</v>
      </c>
      <c r="B142" s="456">
        <v>3314.1</v>
      </c>
      <c r="C142" s="466">
        <v>814320</v>
      </c>
      <c r="D142" s="545"/>
      <c r="E142" s="484" t="s">
        <v>685</v>
      </c>
      <c r="F142" s="469"/>
      <c r="G142" s="469"/>
      <c r="H142" s="465">
        <f t="shared" si="8"/>
        <v>0</v>
      </c>
      <c r="I142" s="469"/>
      <c r="J142" s="469"/>
      <c r="K142" s="455" t="e">
        <f t="shared" si="6"/>
        <v>#DIV/0!</v>
      </c>
      <c r="L142" s="455" t="e">
        <f t="shared" si="7"/>
        <v>#DIV/0!</v>
      </c>
    </row>
    <row r="143" spans="1:12" s="510" customFormat="1" ht="16.5" customHeight="1">
      <c r="A143" s="456">
        <v>134</v>
      </c>
      <c r="B143" s="456">
        <v>3314.1</v>
      </c>
      <c r="C143" s="466">
        <v>814321</v>
      </c>
      <c r="D143" s="545"/>
      <c r="E143" s="484" t="s">
        <v>593</v>
      </c>
      <c r="F143" s="469"/>
      <c r="G143" s="469"/>
      <c r="H143" s="465">
        <f t="shared" si="8"/>
        <v>0</v>
      </c>
      <c r="I143" s="469"/>
      <c r="J143" s="469"/>
      <c r="K143" s="455" t="e">
        <f t="shared" si="6"/>
        <v>#DIV/0!</v>
      </c>
      <c r="L143" s="455" t="e">
        <f t="shared" si="7"/>
        <v>#DIV/0!</v>
      </c>
    </row>
    <row r="144" spans="1:12" s="510" customFormat="1" ht="16.5" customHeight="1">
      <c r="A144" s="456">
        <v>135</v>
      </c>
      <c r="B144" s="456">
        <v>3314.1</v>
      </c>
      <c r="C144" s="466">
        <v>814322</v>
      </c>
      <c r="D144" s="545"/>
      <c r="E144" s="484" t="s">
        <v>686</v>
      </c>
      <c r="F144" s="469"/>
      <c r="G144" s="469"/>
      <c r="H144" s="465">
        <f t="shared" si="8"/>
        <v>0</v>
      </c>
      <c r="I144" s="469"/>
      <c r="J144" s="469"/>
      <c r="K144" s="455" t="e">
        <f t="shared" si="6"/>
        <v>#DIV/0!</v>
      </c>
      <c r="L144" s="455" t="e">
        <f t="shared" si="7"/>
        <v>#DIV/0!</v>
      </c>
    </row>
    <row r="145" spans="1:12" s="510" customFormat="1" ht="16.5" customHeight="1">
      <c r="A145" s="456">
        <v>136</v>
      </c>
      <c r="B145" s="456">
        <v>3314.1</v>
      </c>
      <c r="C145" s="466">
        <v>814323</v>
      </c>
      <c r="D145" s="545"/>
      <c r="E145" s="484" t="s">
        <v>687</v>
      </c>
      <c r="F145" s="469"/>
      <c r="G145" s="469"/>
      <c r="H145" s="465">
        <f t="shared" si="8"/>
        <v>0</v>
      </c>
      <c r="I145" s="469"/>
      <c r="J145" s="469"/>
      <c r="K145" s="455" t="e">
        <f t="shared" si="6"/>
        <v>#DIV/0!</v>
      </c>
      <c r="L145" s="455" t="e">
        <f t="shared" si="7"/>
        <v>#DIV/0!</v>
      </c>
    </row>
    <row r="146" spans="1:12" s="510" customFormat="1" ht="16.5" customHeight="1">
      <c r="A146" s="456">
        <v>137</v>
      </c>
      <c r="B146" s="456">
        <v>3314.1</v>
      </c>
      <c r="C146" s="466">
        <v>814324</v>
      </c>
      <c r="D146" s="545"/>
      <c r="E146" s="484" t="s">
        <v>557</v>
      </c>
      <c r="F146" s="469"/>
      <c r="G146" s="469"/>
      <c r="H146" s="465">
        <f t="shared" si="8"/>
        <v>0</v>
      </c>
      <c r="I146" s="469"/>
      <c r="J146" s="469"/>
      <c r="K146" s="455" t="e">
        <f t="shared" si="6"/>
        <v>#DIV/0!</v>
      </c>
      <c r="L146" s="455" t="e">
        <f t="shared" si="7"/>
        <v>#DIV/0!</v>
      </c>
    </row>
    <row r="147" spans="1:12" s="510" customFormat="1" ht="16.5" customHeight="1">
      <c r="A147" s="456">
        <v>138</v>
      </c>
      <c r="B147" s="456">
        <v>3314.1</v>
      </c>
      <c r="C147" s="466">
        <v>814325</v>
      </c>
      <c r="D147" s="545"/>
      <c r="E147" s="484" t="s">
        <v>558</v>
      </c>
      <c r="F147" s="469"/>
      <c r="G147" s="469"/>
      <c r="H147" s="465">
        <f t="shared" si="8"/>
        <v>0</v>
      </c>
      <c r="I147" s="469"/>
      <c r="J147" s="469"/>
      <c r="K147" s="455" t="e">
        <f t="shared" si="6"/>
        <v>#DIV/0!</v>
      </c>
      <c r="L147" s="455" t="e">
        <f t="shared" si="7"/>
        <v>#DIV/0!</v>
      </c>
    </row>
    <row r="148" spans="1:12" s="510" customFormat="1" ht="16.5" customHeight="1">
      <c r="A148" s="456">
        <v>139</v>
      </c>
      <c r="B148" s="456">
        <v>3314.1</v>
      </c>
      <c r="C148" s="466">
        <v>814327</v>
      </c>
      <c r="D148" s="545"/>
      <c r="E148" s="484" t="s">
        <v>559</v>
      </c>
      <c r="F148" s="469"/>
      <c r="G148" s="469"/>
      <c r="H148" s="465">
        <f t="shared" si="8"/>
        <v>0</v>
      </c>
      <c r="I148" s="469"/>
      <c r="J148" s="469"/>
      <c r="K148" s="455" t="e">
        <f>SUM(I148/H148)</f>
        <v>#DIV/0!</v>
      </c>
      <c r="L148" s="455" t="e">
        <f>SUM(I148/J148)</f>
        <v>#DIV/0!</v>
      </c>
    </row>
    <row r="149" spans="1:12" s="510" customFormat="1" ht="15.75" customHeight="1">
      <c r="A149" s="456">
        <v>140</v>
      </c>
      <c r="B149" s="456">
        <v>3314.1</v>
      </c>
      <c r="C149" s="466">
        <v>814330</v>
      </c>
      <c r="D149" s="545"/>
      <c r="E149" s="474" t="s">
        <v>688</v>
      </c>
      <c r="F149" s="557"/>
      <c r="G149" s="557"/>
      <c r="H149" s="465">
        <f t="shared" si="8"/>
        <v>0</v>
      </c>
      <c r="I149" s="557"/>
      <c r="J149" s="557"/>
      <c r="K149" s="455" t="e">
        <f t="shared" si="6"/>
        <v>#DIV/0!</v>
      </c>
      <c r="L149" s="455" t="e">
        <f t="shared" si="7"/>
        <v>#DIV/0!</v>
      </c>
    </row>
    <row r="150" spans="1:12" s="510" customFormat="1" ht="17.25" customHeight="1">
      <c r="A150" s="456">
        <v>141</v>
      </c>
      <c r="B150" s="456"/>
      <c r="C150" s="466"/>
      <c r="D150" s="545"/>
      <c r="E150" s="470" t="s">
        <v>689</v>
      </c>
      <c r="F150" s="469">
        <f>SUM(F151:F153)</f>
        <v>0</v>
      </c>
      <c r="G150" s="469">
        <f>SUM(G151:G153)</f>
        <v>0</v>
      </c>
      <c r="H150" s="465">
        <f t="shared" si="8"/>
        <v>0</v>
      </c>
      <c r="I150" s="469">
        <f>SUM(I151:I153)</f>
        <v>0</v>
      </c>
      <c r="J150" s="469">
        <f>SUM(J151:J153)</f>
        <v>0</v>
      </c>
      <c r="K150" s="455" t="e">
        <f t="shared" si="6"/>
        <v>#DIV/0!</v>
      </c>
      <c r="L150" s="455" t="e">
        <f t="shared" si="7"/>
        <v>#DIV/0!</v>
      </c>
    </row>
    <row r="151" spans="1:12" s="510" customFormat="1" ht="12">
      <c r="A151" s="456">
        <v>142</v>
      </c>
      <c r="B151" s="456">
        <v>3314.1</v>
      </c>
      <c r="C151" s="466">
        <v>815100</v>
      </c>
      <c r="D151" s="545"/>
      <c r="E151" s="470" t="s">
        <v>681</v>
      </c>
      <c r="F151" s="469"/>
      <c r="G151" s="469"/>
      <c r="H151" s="465">
        <f t="shared" si="8"/>
        <v>0</v>
      </c>
      <c r="I151" s="469"/>
      <c r="J151" s="469"/>
      <c r="K151" s="455" t="e">
        <f t="shared" si="6"/>
        <v>#DIV/0!</v>
      </c>
      <c r="L151" s="455" t="e">
        <f t="shared" si="7"/>
        <v>#DIV/0!</v>
      </c>
    </row>
    <row r="152" spans="1:12" s="510" customFormat="1" ht="12">
      <c r="A152" s="456">
        <v>143</v>
      </c>
      <c r="B152" s="456">
        <v>3324.1</v>
      </c>
      <c r="C152" s="466">
        <v>815200</v>
      </c>
      <c r="D152" s="545"/>
      <c r="E152" s="470" t="s">
        <v>682</v>
      </c>
      <c r="F152" s="469"/>
      <c r="G152" s="469"/>
      <c r="H152" s="465">
        <f t="shared" si="8"/>
        <v>0</v>
      </c>
      <c r="I152" s="469"/>
      <c r="J152" s="469"/>
      <c r="K152" s="455" t="e">
        <f t="shared" si="6"/>
        <v>#DIV/0!</v>
      </c>
      <c r="L152" s="455" t="e">
        <f t="shared" si="7"/>
        <v>#DIV/0!</v>
      </c>
    </row>
    <row r="153" spans="1:12" s="510" customFormat="1" ht="12">
      <c r="A153" s="456">
        <v>144</v>
      </c>
      <c r="B153" s="456">
        <v>3313.1</v>
      </c>
      <c r="C153" s="466">
        <v>815300</v>
      </c>
      <c r="D153" s="545"/>
      <c r="E153" s="470" t="s">
        <v>683</v>
      </c>
      <c r="F153" s="469"/>
      <c r="G153" s="469"/>
      <c r="H153" s="465">
        <f t="shared" si="8"/>
        <v>0</v>
      </c>
      <c r="I153" s="469"/>
      <c r="J153" s="469"/>
      <c r="K153" s="455" t="e">
        <f t="shared" si="6"/>
        <v>#DIV/0!</v>
      </c>
      <c r="L153" s="455" t="e">
        <f t="shared" si="7"/>
        <v>#DIV/0!</v>
      </c>
    </row>
    <row r="154" spans="1:12" s="510" customFormat="1" ht="15.75" customHeight="1">
      <c r="A154" s="456">
        <v>145</v>
      </c>
      <c r="B154" s="456">
        <v>3313.1</v>
      </c>
      <c r="C154" s="466">
        <v>815310</v>
      </c>
      <c r="D154" s="545"/>
      <c r="E154" s="484" t="s">
        <v>690</v>
      </c>
      <c r="F154" s="469"/>
      <c r="G154" s="469"/>
      <c r="H154" s="465">
        <f t="shared" si="8"/>
        <v>0</v>
      </c>
      <c r="I154" s="469"/>
      <c r="J154" s="469"/>
      <c r="K154" s="455" t="e">
        <f t="shared" si="6"/>
        <v>#DIV/0!</v>
      </c>
      <c r="L154" s="455" t="e">
        <f t="shared" si="7"/>
        <v>#DIV/0!</v>
      </c>
    </row>
    <row r="155" spans="1:12" s="510" customFormat="1" ht="15" customHeight="1">
      <c r="A155" s="456">
        <v>146</v>
      </c>
      <c r="B155" s="456">
        <v>3314.1</v>
      </c>
      <c r="C155" s="466">
        <v>815320</v>
      </c>
      <c r="D155" s="545"/>
      <c r="E155" s="484" t="s">
        <v>685</v>
      </c>
      <c r="F155" s="469"/>
      <c r="G155" s="469"/>
      <c r="H155" s="465">
        <f t="shared" si="8"/>
        <v>0</v>
      </c>
      <c r="I155" s="469"/>
      <c r="J155" s="469"/>
      <c r="K155" s="455" t="e">
        <f t="shared" si="6"/>
        <v>#DIV/0!</v>
      </c>
      <c r="L155" s="455" t="e">
        <f t="shared" si="7"/>
        <v>#DIV/0!</v>
      </c>
    </row>
    <row r="156" spans="1:12" s="510" customFormat="1" ht="15" customHeight="1">
      <c r="A156" s="456">
        <v>147</v>
      </c>
      <c r="B156" s="456">
        <v>3314.1</v>
      </c>
      <c r="C156" s="466">
        <v>815321</v>
      </c>
      <c r="D156" s="545"/>
      <c r="E156" s="484" t="s">
        <v>593</v>
      </c>
      <c r="F156" s="469"/>
      <c r="G156" s="469"/>
      <c r="H156" s="465">
        <f t="shared" si="8"/>
        <v>0</v>
      </c>
      <c r="I156" s="469"/>
      <c r="J156" s="469"/>
      <c r="K156" s="455" t="e">
        <f t="shared" si="6"/>
        <v>#DIV/0!</v>
      </c>
      <c r="L156" s="455" t="e">
        <f t="shared" si="7"/>
        <v>#DIV/0!</v>
      </c>
    </row>
    <row r="157" spans="1:12" s="510" customFormat="1" ht="15" customHeight="1">
      <c r="A157" s="456">
        <v>148</v>
      </c>
      <c r="B157" s="456">
        <v>3314.1</v>
      </c>
      <c r="C157" s="466">
        <v>815322</v>
      </c>
      <c r="D157" s="545"/>
      <c r="E157" s="484" t="s">
        <v>686</v>
      </c>
      <c r="F157" s="469"/>
      <c r="G157" s="469"/>
      <c r="H157" s="465">
        <f t="shared" si="8"/>
        <v>0</v>
      </c>
      <c r="I157" s="469"/>
      <c r="J157" s="469"/>
      <c r="K157" s="455" t="e">
        <f t="shared" si="6"/>
        <v>#DIV/0!</v>
      </c>
      <c r="L157" s="455" t="e">
        <f t="shared" si="7"/>
        <v>#DIV/0!</v>
      </c>
    </row>
    <row r="158" spans="1:12" s="510" customFormat="1" ht="15" customHeight="1">
      <c r="A158" s="456">
        <v>149</v>
      </c>
      <c r="B158" s="456">
        <v>3314.1</v>
      </c>
      <c r="C158" s="466">
        <v>815323</v>
      </c>
      <c r="D158" s="545"/>
      <c r="E158" s="484" t="s">
        <v>687</v>
      </c>
      <c r="F158" s="469"/>
      <c r="G158" s="469"/>
      <c r="H158" s="465">
        <f t="shared" si="8"/>
        <v>0</v>
      </c>
      <c r="I158" s="469"/>
      <c r="J158" s="469"/>
      <c r="K158" s="455" t="e">
        <f t="shared" si="6"/>
        <v>#DIV/0!</v>
      </c>
      <c r="L158" s="455" t="e">
        <f t="shared" si="7"/>
        <v>#DIV/0!</v>
      </c>
    </row>
    <row r="159" spans="1:12" s="510" customFormat="1" ht="15" customHeight="1">
      <c r="A159" s="456">
        <v>150</v>
      </c>
      <c r="B159" s="456">
        <v>3314.1</v>
      </c>
      <c r="C159" s="466">
        <v>815324</v>
      </c>
      <c r="D159" s="545"/>
      <c r="E159" s="484" t="s">
        <v>557</v>
      </c>
      <c r="F159" s="469"/>
      <c r="G159" s="469"/>
      <c r="H159" s="465">
        <f t="shared" si="8"/>
        <v>0</v>
      </c>
      <c r="I159" s="469"/>
      <c r="J159" s="469"/>
      <c r="K159" s="455" t="e">
        <f t="shared" si="6"/>
        <v>#DIV/0!</v>
      </c>
      <c r="L159" s="455" t="e">
        <f t="shared" si="7"/>
        <v>#DIV/0!</v>
      </c>
    </row>
    <row r="160" spans="1:12" s="510" customFormat="1" ht="15" customHeight="1">
      <c r="A160" s="456">
        <v>151</v>
      </c>
      <c r="B160" s="456">
        <v>3314.1</v>
      </c>
      <c r="C160" s="466">
        <v>815325</v>
      </c>
      <c r="D160" s="545"/>
      <c r="E160" s="484" t="s">
        <v>558</v>
      </c>
      <c r="F160" s="469"/>
      <c r="G160" s="469"/>
      <c r="H160" s="465">
        <f t="shared" si="8"/>
        <v>0</v>
      </c>
      <c r="I160" s="469"/>
      <c r="J160" s="469"/>
      <c r="K160" s="455" t="e">
        <f t="shared" si="6"/>
        <v>#DIV/0!</v>
      </c>
      <c r="L160" s="455" t="e">
        <f t="shared" si="7"/>
        <v>#DIV/0!</v>
      </c>
    </row>
    <row r="161" spans="1:12" s="510" customFormat="1" ht="15" customHeight="1">
      <c r="A161" s="456">
        <v>152</v>
      </c>
      <c r="B161" s="456">
        <v>3314.1</v>
      </c>
      <c r="C161" s="466">
        <v>815327</v>
      </c>
      <c r="D161" s="545"/>
      <c r="E161" s="484" t="s">
        <v>691</v>
      </c>
      <c r="F161" s="469"/>
      <c r="G161" s="469"/>
      <c r="H161" s="465">
        <f t="shared" si="8"/>
        <v>0</v>
      </c>
      <c r="I161" s="469"/>
      <c r="J161" s="469"/>
      <c r="K161" s="455" t="e">
        <f>SUM(I161/H161)</f>
        <v>#DIV/0!</v>
      </c>
      <c r="L161" s="455" t="e">
        <f>SUM(I161/J161)</f>
        <v>#DIV/0!</v>
      </c>
    </row>
    <row r="162" spans="1:12" s="510" customFormat="1" ht="15" customHeight="1">
      <c r="A162" s="456">
        <v>153</v>
      </c>
      <c r="B162" s="456">
        <v>3314.1</v>
      </c>
      <c r="C162" s="558">
        <v>815330</v>
      </c>
      <c r="D162" s="559"/>
      <c r="E162" s="474" t="s">
        <v>688</v>
      </c>
      <c r="F162" s="469"/>
      <c r="G162" s="469"/>
      <c r="H162" s="465">
        <f t="shared" si="8"/>
        <v>0</v>
      </c>
      <c r="I162" s="469"/>
      <c r="J162" s="469"/>
      <c r="K162" s="455" t="e">
        <f t="shared" si="6"/>
        <v>#DIV/0!</v>
      </c>
      <c r="L162" s="455" t="e">
        <f t="shared" si="7"/>
        <v>#DIV/0!</v>
      </c>
    </row>
    <row r="163" spans="1:12" s="510" customFormat="1" ht="22.5" customHeight="1">
      <c r="A163" s="456">
        <v>154</v>
      </c>
      <c r="B163" s="449"/>
      <c r="C163" s="511">
        <v>823000</v>
      </c>
      <c r="D163" s="539"/>
      <c r="E163" s="517" t="s">
        <v>692</v>
      </c>
      <c r="F163" s="531">
        <f>SUM(F164+F165+F166)</f>
        <v>0</v>
      </c>
      <c r="G163" s="531">
        <f>SUM(G164+G165+G166)</f>
        <v>0</v>
      </c>
      <c r="H163" s="465">
        <f t="shared" si="8"/>
        <v>0</v>
      </c>
      <c r="I163" s="531">
        <f>SUM(I164+I165+I166)</f>
        <v>0</v>
      </c>
      <c r="J163" s="531">
        <f>SUM(J164+J165+J166)</f>
        <v>0</v>
      </c>
      <c r="K163" s="455" t="e">
        <f t="shared" si="6"/>
        <v>#DIV/0!</v>
      </c>
      <c r="L163" s="455" t="e">
        <f t="shared" si="7"/>
        <v>#DIV/0!</v>
      </c>
    </row>
    <row r="164" spans="1:12" s="510" customFormat="1" ht="12">
      <c r="A164" s="456">
        <v>155</v>
      </c>
      <c r="B164" s="550">
        <v>3314.2</v>
      </c>
      <c r="C164" s="466">
        <v>823100</v>
      </c>
      <c r="D164" s="545"/>
      <c r="E164" s="470" t="s">
        <v>272</v>
      </c>
      <c r="F164" s="469"/>
      <c r="G164" s="469"/>
      <c r="H164" s="465">
        <f t="shared" si="8"/>
        <v>0</v>
      </c>
      <c r="I164" s="469"/>
      <c r="J164" s="469"/>
      <c r="K164" s="455" t="e">
        <f t="shared" si="6"/>
        <v>#DIV/0!</v>
      </c>
      <c r="L164" s="455" t="e">
        <f t="shared" si="7"/>
        <v>#DIV/0!</v>
      </c>
    </row>
    <row r="165" spans="1:12" s="510" customFormat="1" ht="12">
      <c r="A165" s="456">
        <v>156</v>
      </c>
      <c r="B165" s="550">
        <v>3324.2</v>
      </c>
      <c r="C165" s="466">
        <v>823200</v>
      </c>
      <c r="D165" s="545"/>
      <c r="E165" s="470" t="s">
        <v>271</v>
      </c>
      <c r="F165" s="469"/>
      <c r="G165" s="469"/>
      <c r="H165" s="465">
        <f t="shared" si="8"/>
        <v>0</v>
      </c>
      <c r="I165" s="469"/>
      <c r="J165" s="469"/>
      <c r="K165" s="455" t="e">
        <f t="shared" si="6"/>
        <v>#DIV/0!</v>
      </c>
      <c r="L165" s="455" t="e">
        <f t="shared" si="7"/>
        <v>#DIV/0!</v>
      </c>
    </row>
    <row r="166" spans="1:12" s="510" customFormat="1" ht="12">
      <c r="A166" s="456">
        <v>157</v>
      </c>
      <c r="B166" s="550"/>
      <c r="C166" s="466">
        <v>823300</v>
      </c>
      <c r="D166" s="545"/>
      <c r="E166" s="470" t="s">
        <v>270</v>
      </c>
      <c r="F166" s="469">
        <f>SUM(F167+F168+F169+F176)</f>
        <v>0</v>
      </c>
      <c r="G166" s="469">
        <f>SUM(G167+G168+G169+G176)</f>
        <v>0</v>
      </c>
      <c r="H166" s="465">
        <f t="shared" si="8"/>
        <v>0</v>
      </c>
      <c r="I166" s="469">
        <f>SUM(I167+I168+I169+I176)</f>
        <v>0</v>
      </c>
      <c r="J166" s="469">
        <f>SUM(J167+J168+J169+J176)</f>
        <v>0</v>
      </c>
      <c r="K166" s="455" t="e">
        <f t="shared" si="6"/>
        <v>#DIV/0!</v>
      </c>
      <c r="L166" s="455" t="e">
        <f t="shared" si="7"/>
        <v>#DIV/0!</v>
      </c>
    </row>
    <row r="167" spans="1:12" s="510" customFormat="1" ht="15" customHeight="1">
      <c r="A167" s="456">
        <v>158</v>
      </c>
      <c r="B167" s="550">
        <v>3313.2</v>
      </c>
      <c r="C167" s="471">
        <v>823311</v>
      </c>
      <c r="D167" s="560"/>
      <c r="E167" s="513" t="s">
        <v>693</v>
      </c>
      <c r="F167" s="469"/>
      <c r="G167" s="469"/>
      <c r="H167" s="465">
        <f t="shared" si="8"/>
        <v>0</v>
      </c>
      <c r="I167" s="469"/>
      <c r="J167" s="469"/>
      <c r="K167" s="455" t="e">
        <f t="shared" si="6"/>
        <v>#DIV/0!</v>
      </c>
      <c r="L167" s="455" t="e">
        <f t="shared" si="7"/>
        <v>#DIV/0!</v>
      </c>
    </row>
    <row r="168" spans="1:12" s="510" customFormat="1" ht="15" customHeight="1">
      <c r="A168" s="456">
        <v>159</v>
      </c>
      <c r="B168" s="550">
        <v>3313.2</v>
      </c>
      <c r="C168" s="471">
        <v>823312</v>
      </c>
      <c r="D168" s="560"/>
      <c r="E168" s="513" t="s">
        <v>694</v>
      </c>
      <c r="F168" s="469"/>
      <c r="G168" s="469"/>
      <c r="H168" s="465">
        <f t="shared" si="8"/>
        <v>0</v>
      </c>
      <c r="I168" s="469"/>
      <c r="J168" s="469"/>
      <c r="K168" s="455" t="e">
        <f t="shared" si="6"/>
        <v>#DIV/0!</v>
      </c>
      <c r="L168" s="455" t="e">
        <f t="shared" si="7"/>
        <v>#DIV/0!</v>
      </c>
    </row>
    <row r="169" spans="1:12" s="510" customFormat="1" ht="14.25" customHeight="1">
      <c r="A169" s="456">
        <v>160</v>
      </c>
      <c r="B169" s="550">
        <v>3314.2</v>
      </c>
      <c r="C169" s="466">
        <v>823320</v>
      </c>
      <c r="D169" s="545"/>
      <c r="E169" s="474" t="s">
        <v>695</v>
      </c>
      <c r="F169" s="469">
        <f>SUM(E170:F175)</f>
        <v>0</v>
      </c>
      <c r="G169" s="469">
        <f>SUM(F170:G175)</f>
        <v>0</v>
      </c>
      <c r="H169" s="465">
        <f t="shared" si="8"/>
        <v>0</v>
      </c>
      <c r="I169" s="469">
        <f>SUM(H170:I175)</f>
        <v>0</v>
      </c>
      <c r="J169" s="469">
        <f>SUM(I170:J175)</f>
        <v>0</v>
      </c>
      <c r="K169" s="455" t="e">
        <f t="shared" si="6"/>
        <v>#DIV/0!</v>
      </c>
      <c r="L169" s="455" t="e">
        <f t="shared" si="7"/>
        <v>#DIV/0!</v>
      </c>
    </row>
    <row r="170" spans="1:12" s="510" customFormat="1" ht="14.25" customHeight="1">
      <c r="A170" s="456">
        <v>161</v>
      </c>
      <c r="B170" s="550">
        <v>3314.2</v>
      </c>
      <c r="C170" s="466">
        <v>823321</v>
      </c>
      <c r="D170" s="545"/>
      <c r="E170" s="484" t="s">
        <v>593</v>
      </c>
      <c r="F170" s="469"/>
      <c r="G170" s="469"/>
      <c r="H170" s="465">
        <f t="shared" si="8"/>
        <v>0</v>
      </c>
      <c r="I170" s="469"/>
      <c r="J170" s="469"/>
      <c r="K170" s="455" t="e">
        <f t="shared" si="6"/>
        <v>#DIV/0!</v>
      </c>
      <c r="L170" s="455" t="e">
        <f t="shared" si="7"/>
        <v>#DIV/0!</v>
      </c>
    </row>
    <row r="171" spans="1:12" s="510" customFormat="1" ht="14.25" customHeight="1">
      <c r="A171" s="456">
        <v>162</v>
      </c>
      <c r="B171" s="550">
        <v>3314.2</v>
      </c>
      <c r="C171" s="466">
        <v>823322</v>
      </c>
      <c r="D171" s="545"/>
      <c r="E171" s="484" t="s">
        <v>686</v>
      </c>
      <c r="F171" s="469"/>
      <c r="G171" s="469"/>
      <c r="H171" s="465">
        <f t="shared" si="8"/>
        <v>0</v>
      </c>
      <c r="I171" s="469"/>
      <c r="J171" s="469"/>
      <c r="K171" s="455" t="e">
        <f t="shared" si="6"/>
        <v>#DIV/0!</v>
      </c>
      <c r="L171" s="455" t="e">
        <f t="shared" si="7"/>
        <v>#DIV/0!</v>
      </c>
    </row>
    <row r="172" spans="1:12" s="510" customFormat="1" ht="14.25" customHeight="1">
      <c r="A172" s="456">
        <v>163</v>
      </c>
      <c r="B172" s="550">
        <v>3314.2</v>
      </c>
      <c r="C172" s="466">
        <v>823323</v>
      </c>
      <c r="D172" s="545"/>
      <c r="E172" s="484" t="s">
        <v>687</v>
      </c>
      <c r="F172" s="469"/>
      <c r="G172" s="469"/>
      <c r="H172" s="465">
        <f t="shared" si="8"/>
        <v>0</v>
      </c>
      <c r="I172" s="469"/>
      <c r="J172" s="469"/>
      <c r="K172" s="455" t="e">
        <f t="shared" si="6"/>
        <v>#DIV/0!</v>
      </c>
      <c r="L172" s="455" t="e">
        <f t="shared" si="7"/>
        <v>#DIV/0!</v>
      </c>
    </row>
    <row r="173" spans="1:12" s="510" customFormat="1" ht="14.25" customHeight="1">
      <c r="A173" s="456">
        <v>164</v>
      </c>
      <c r="B173" s="550">
        <v>3314.2</v>
      </c>
      <c r="C173" s="466">
        <v>823324</v>
      </c>
      <c r="D173" s="545"/>
      <c r="E173" s="484" t="s">
        <v>557</v>
      </c>
      <c r="F173" s="469"/>
      <c r="G173" s="469"/>
      <c r="H173" s="465">
        <f t="shared" si="8"/>
        <v>0</v>
      </c>
      <c r="I173" s="469"/>
      <c r="J173" s="469"/>
      <c r="K173" s="455" t="e">
        <f t="shared" si="6"/>
        <v>#DIV/0!</v>
      </c>
      <c r="L173" s="455" t="e">
        <f t="shared" si="7"/>
        <v>#DIV/0!</v>
      </c>
    </row>
    <row r="174" spans="1:12" s="510" customFormat="1" ht="14.25" customHeight="1">
      <c r="A174" s="456">
        <v>165</v>
      </c>
      <c r="B174" s="550">
        <v>3314.2</v>
      </c>
      <c r="C174" s="466">
        <v>823325</v>
      </c>
      <c r="D174" s="545"/>
      <c r="E174" s="484" t="s">
        <v>558</v>
      </c>
      <c r="F174" s="469"/>
      <c r="G174" s="469"/>
      <c r="H174" s="465">
        <f t="shared" si="8"/>
        <v>0</v>
      </c>
      <c r="I174" s="469"/>
      <c r="J174" s="469"/>
      <c r="K174" s="455" t="e">
        <f t="shared" si="6"/>
        <v>#DIV/0!</v>
      </c>
      <c r="L174" s="455" t="e">
        <f t="shared" si="7"/>
        <v>#DIV/0!</v>
      </c>
    </row>
    <row r="175" spans="1:12" s="510" customFormat="1" ht="14.25" customHeight="1">
      <c r="A175" s="456">
        <v>166</v>
      </c>
      <c r="B175" s="550">
        <v>3314.2</v>
      </c>
      <c r="C175" s="466">
        <v>823327</v>
      </c>
      <c r="D175" s="545"/>
      <c r="E175" s="484" t="s">
        <v>559</v>
      </c>
      <c r="F175" s="469"/>
      <c r="G175" s="469"/>
      <c r="H175" s="465">
        <f t="shared" si="8"/>
        <v>0</v>
      </c>
      <c r="I175" s="469"/>
      <c r="J175" s="469"/>
      <c r="K175" s="455" t="e">
        <f>SUM(I175/H175)</f>
        <v>#DIV/0!</v>
      </c>
      <c r="L175" s="455" t="e">
        <f>SUM(I175/J175)</f>
        <v>#DIV/0!</v>
      </c>
    </row>
    <row r="176" spans="1:12" s="510" customFormat="1" ht="14.25" customHeight="1">
      <c r="A176" s="456">
        <v>167</v>
      </c>
      <c r="B176" s="550">
        <v>3314.2</v>
      </c>
      <c r="C176" s="466">
        <v>823330</v>
      </c>
      <c r="D176" s="545"/>
      <c r="E176" s="474" t="s">
        <v>696</v>
      </c>
      <c r="F176" s="469"/>
      <c r="G176" s="469"/>
      <c r="H176" s="465">
        <f t="shared" si="8"/>
        <v>0</v>
      </c>
      <c r="I176" s="469"/>
      <c r="J176" s="469"/>
      <c r="K176" s="455" t="e">
        <f t="shared" si="6"/>
        <v>#DIV/0!</v>
      </c>
      <c r="L176" s="455" t="e">
        <f t="shared" si="7"/>
        <v>#DIV/0!</v>
      </c>
    </row>
    <row r="177" spans="1:13" s="510" customFormat="1" ht="26.25" customHeight="1">
      <c r="A177" s="456">
        <v>168</v>
      </c>
      <c r="B177" s="561">
        <v>33</v>
      </c>
      <c r="C177" s="511"/>
      <c r="D177" s="551" t="s">
        <v>697</v>
      </c>
      <c r="E177" s="540" t="s">
        <v>698</v>
      </c>
      <c r="F177" s="562">
        <f>SUM(F136-F163)</f>
        <v>0</v>
      </c>
      <c r="G177" s="562">
        <f>SUM(G136-G163)</f>
        <v>0</v>
      </c>
      <c r="H177" s="465">
        <f t="shared" si="8"/>
        <v>0</v>
      </c>
      <c r="I177" s="562">
        <f>SUM(I136-I163)</f>
        <v>0</v>
      </c>
      <c r="J177" s="562">
        <f>SUM(J136-J163)</f>
        <v>0</v>
      </c>
      <c r="K177" s="455" t="e">
        <f t="shared" si="6"/>
        <v>#DIV/0!</v>
      </c>
      <c r="L177" s="455" t="e">
        <f t="shared" si="7"/>
        <v>#DIV/0!</v>
      </c>
    </row>
    <row r="178" spans="1:13" s="510" customFormat="1" ht="27" customHeight="1">
      <c r="A178" s="456">
        <v>169</v>
      </c>
      <c r="B178" s="449"/>
      <c r="C178" s="511"/>
      <c r="D178" s="563"/>
      <c r="E178" s="564" t="s">
        <v>699</v>
      </c>
      <c r="F178" s="531">
        <f>SUM(F112+F134+F177)</f>
        <v>0</v>
      </c>
      <c r="G178" s="531">
        <f>SUM(G112+G134+G177)</f>
        <v>0</v>
      </c>
      <c r="H178" s="465">
        <f>SUM(F178:G178)</f>
        <v>0</v>
      </c>
      <c r="I178" s="531">
        <f>SUM(I112+I134+I177)</f>
        <v>0</v>
      </c>
      <c r="J178" s="531">
        <f>SUM(J112+J134+J177)</f>
        <v>0</v>
      </c>
      <c r="K178" s="455" t="e">
        <f>SUM(I178/H178)</f>
        <v>#DIV/0!</v>
      </c>
      <c r="L178" s="455" t="e">
        <f>SUM(I178/J178)</f>
        <v>#DIV/0!</v>
      </c>
      <c r="M178" s="565"/>
    </row>
    <row r="179" spans="1:13" s="510" customFormat="1" ht="15" customHeight="1">
      <c r="A179" s="456">
        <v>170</v>
      </c>
      <c r="B179" s="449"/>
      <c r="C179" s="511"/>
      <c r="D179" s="563"/>
      <c r="E179" s="566" t="s">
        <v>700</v>
      </c>
      <c r="F179" s="526"/>
      <c r="G179" s="526"/>
      <c r="H179" s="526"/>
      <c r="I179" s="495"/>
      <c r="J179" s="495"/>
      <c r="K179" s="455" t="e">
        <f>SUM(I179/H179)</f>
        <v>#DIV/0!</v>
      </c>
      <c r="L179" s="455" t="e">
        <f>SUM(I179/J179)</f>
        <v>#DIV/0!</v>
      </c>
      <c r="M179" s="565"/>
    </row>
    <row r="180" spans="1:13" s="510" customFormat="1" ht="15" customHeight="1">
      <c r="A180" s="456">
        <v>171</v>
      </c>
      <c r="B180" s="449"/>
      <c r="C180" s="511"/>
      <c r="D180" s="563"/>
      <c r="E180" s="566" t="s">
        <v>701</v>
      </c>
      <c r="F180" s="526"/>
      <c r="G180" s="526"/>
      <c r="H180" s="526"/>
      <c r="I180" s="495"/>
      <c r="J180" s="495"/>
      <c r="K180" s="455" t="e">
        <f>SUM(I180/H180)</f>
        <v>#DIV/0!</v>
      </c>
      <c r="L180" s="455" t="e">
        <f>SUM(I180/J180)</f>
        <v>#DIV/0!</v>
      </c>
      <c r="M180" s="565"/>
    </row>
    <row r="181" spans="1:13" s="510" customFormat="1" ht="15" customHeight="1">
      <c r="A181" s="567"/>
      <c r="B181" s="568"/>
      <c r="C181" s="569"/>
      <c r="D181" s="570"/>
      <c r="E181" s="571"/>
      <c r="F181" s="572"/>
      <c r="G181" s="572"/>
      <c r="H181" s="572"/>
      <c r="I181" s="573"/>
      <c r="J181" s="573"/>
      <c r="K181" s="574"/>
      <c r="L181" s="574"/>
      <c r="M181" s="565"/>
    </row>
    <row r="182" spans="1:13" s="510" customFormat="1" ht="12">
      <c r="A182" s="575" t="s">
        <v>702</v>
      </c>
      <c r="B182" s="576"/>
      <c r="C182" s="577"/>
      <c r="D182" s="578"/>
      <c r="E182" s="578"/>
      <c r="F182" s="572"/>
      <c r="G182" s="572"/>
      <c r="H182" s="572"/>
      <c r="I182" s="573"/>
      <c r="J182" s="573"/>
      <c r="K182" s="574"/>
      <c r="L182" s="574"/>
      <c r="M182" s="565"/>
    </row>
    <row r="183" spans="1:13" s="510" customFormat="1" ht="40.5" customHeight="1">
      <c r="A183" s="441" t="s">
        <v>703</v>
      </c>
      <c r="B183" s="441" t="s">
        <v>704</v>
      </c>
      <c r="C183" s="440" t="s">
        <v>705</v>
      </c>
      <c r="D183" s="579" t="s">
        <v>706</v>
      </c>
      <c r="E183" s="580" t="s">
        <v>706</v>
      </c>
      <c r="F183" s="581" t="s">
        <v>707</v>
      </c>
      <c r="G183" s="581" t="s">
        <v>708</v>
      </c>
      <c r="H183" s="572"/>
      <c r="I183" s="573"/>
      <c r="J183" s="497"/>
      <c r="K183" s="497"/>
      <c r="L183" s="497"/>
      <c r="M183" s="565"/>
    </row>
    <row r="184" spans="1:13" ht="15" customHeight="1">
      <c r="A184" s="456"/>
      <c r="B184" s="456"/>
      <c r="C184" s="457">
        <v>100000</v>
      </c>
      <c r="D184" s="582" t="s">
        <v>709</v>
      </c>
      <c r="E184" s="583" t="s">
        <v>709</v>
      </c>
      <c r="F184" s="584"/>
      <c r="G184" s="584"/>
      <c r="H184" s="572"/>
      <c r="I184" s="573"/>
    </row>
    <row r="185" spans="1:13" ht="15" customHeight="1">
      <c r="A185" s="456"/>
      <c r="B185" s="456"/>
      <c r="C185" s="466">
        <v>110000</v>
      </c>
      <c r="D185" s="582" t="s">
        <v>710</v>
      </c>
      <c r="E185" s="583" t="s">
        <v>66</v>
      </c>
      <c r="F185" s="584"/>
      <c r="G185" s="584"/>
      <c r="H185" s="572"/>
      <c r="I185" s="573"/>
    </row>
    <row r="186" spans="1:13" ht="15" customHeight="1">
      <c r="A186" s="456"/>
      <c r="B186" s="456"/>
      <c r="C186" s="466">
        <v>120000</v>
      </c>
      <c r="D186" s="582" t="s">
        <v>67</v>
      </c>
      <c r="E186" s="583" t="s">
        <v>67</v>
      </c>
      <c r="F186" s="584"/>
      <c r="G186" s="584"/>
      <c r="H186" s="572"/>
      <c r="I186" s="573"/>
    </row>
    <row r="187" spans="1:13" ht="15" customHeight="1">
      <c r="A187" s="456"/>
      <c r="B187" s="456"/>
      <c r="C187" s="466">
        <v>130000</v>
      </c>
      <c r="D187" s="582" t="s">
        <v>68</v>
      </c>
      <c r="E187" s="583" t="s">
        <v>68</v>
      </c>
      <c r="F187" s="584"/>
      <c r="G187" s="584"/>
      <c r="H187" s="572"/>
      <c r="I187" s="573"/>
    </row>
    <row r="188" spans="1:13" ht="15" customHeight="1">
      <c r="A188" s="456"/>
      <c r="B188" s="456"/>
      <c r="C188" s="466">
        <v>140000</v>
      </c>
      <c r="D188" s="582" t="s">
        <v>69</v>
      </c>
      <c r="E188" s="583" t="s">
        <v>69</v>
      </c>
      <c r="F188" s="584"/>
      <c r="G188" s="584"/>
      <c r="H188" s="572"/>
      <c r="I188" s="573"/>
    </row>
    <row r="189" spans="1:13" ht="15" customHeight="1">
      <c r="A189" s="456"/>
      <c r="B189" s="456"/>
      <c r="C189" s="457">
        <v>300000</v>
      </c>
      <c r="D189" s="582" t="s">
        <v>711</v>
      </c>
      <c r="E189" s="583" t="s">
        <v>711</v>
      </c>
      <c r="F189" s="584"/>
      <c r="G189" s="584"/>
      <c r="H189" s="572"/>
      <c r="I189" s="573"/>
    </row>
    <row r="190" spans="1:13" ht="15" customHeight="1">
      <c r="A190" s="456"/>
      <c r="B190" s="456"/>
      <c r="C190" s="457">
        <v>400000</v>
      </c>
      <c r="D190" s="582" t="s">
        <v>712</v>
      </c>
      <c r="E190" s="583" t="s">
        <v>712</v>
      </c>
      <c r="F190" s="584"/>
      <c r="G190" s="584"/>
      <c r="H190" s="572"/>
      <c r="I190" s="573"/>
    </row>
    <row r="191" spans="1:13" s="497" customFormat="1">
      <c r="A191" s="567"/>
      <c r="B191" s="567"/>
      <c r="C191" s="585"/>
      <c r="D191" s="586"/>
      <c r="E191" s="587"/>
      <c r="F191" s="588"/>
      <c r="G191" s="588"/>
      <c r="H191" s="572"/>
      <c r="I191" s="258"/>
      <c r="J191" s="258"/>
    </row>
    <row r="192" spans="1:13" s="497" customFormat="1">
      <c r="A192" s="567"/>
      <c r="B192" s="567"/>
      <c r="C192" s="585"/>
      <c r="D192" s="586"/>
      <c r="E192" s="587"/>
      <c r="F192" s="588"/>
      <c r="G192" s="588"/>
      <c r="H192" s="572"/>
      <c r="I192" s="259"/>
      <c r="J192" s="259"/>
    </row>
    <row r="193" spans="1:9" s="497" customFormat="1">
      <c r="A193" s="567"/>
      <c r="B193" s="567"/>
      <c r="C193" s="585"/>
      <c r="D193" s="586"/>
      <c r="E193" s="587"/>
      <c r="F193" s="588"/>
      <c r="G193" s="588"/>
      <c r="H193" s="572"/>
      <c r="I193" s="573"/>
    </row>
    <row r="194" spans="1:9" s="497" customFormat="1">
      <c r="A194" s="567"/>
      <c r="B194" s="567"/>
      <c r="C194" s="585"/>
      <c r="D194" s="586"/>
      <c r="E194" s="587"/>
      <c r="F194" s="588"/>
      <c r="G194" s="588"/>
      <c r="H194" s="572"/>
      <c r="I194" s="573"/>
    </row>
    <row r="195" spans="1:9" s="497" customFormat="1">
      <c r="A195" s="567"/>
      <c r="B195" s="567"/>
      <c r="C195" s="585"/>
      <c r="D195" s="586"/>
      <c r="E195" s="587"/>
      <c r="F195" s="588"/>
      <c r="G195" s="588"/>
      <c r="H195" s="588"/>
    </row>
    <row r="196" spans="1:9" s="497" customFormat="1">
      <c r="A196" s="567"/>
      <c r="B196" s="567"/>
      <c r="C196" s="577"/>
      <c r="D196" s="586"/>
      <c r="E196" s="587"/>
      <c r="F196" s="588"/>
      <c r="G196" s="588"/>
      <c r="H196" s="588"/>
    </row>
    <row r="197" spans="1:9" s="497" customFormat="1">
      <c r="A197" s="567"/>
      <c r="B197" s="567"/>
      <c r="C197" s="577"/>
      <c r="D197" s="586"/>
      <c r="E197" s="587"/>
      <c r="F197" s="588"/>
      <c r="G197" s="588"/>
      <c r="H197" s="588"/>
    </row>
    <row r="198" spans="1:9" s="497" customFormat="1">
      <c r="A198" s="567"/>
      <c r="B198" s="567"/>
      <c r="C198" s="577"/>
      <c r="D198" s="586"/>
      <c r="E198" s="587"/>
      <c r="F198" s="588"/>
      <c r="G198" s="588"/>
      <c r="H198" s="588"/>
    </row>
    <row r="199" spans="1:9">
      <c r="D199" s="589"/>
      <c r="E199" s="589"/>
      <c r="F199" s="588"/>
      <c r="G199" s="588"/>
      <c r="H199" s="588"/>
      <c r="I199" s="497"/>
    </row>
    <row r="200" spans="1:9">
      <c r="D200" s="589"/>
      <c r="E200" s="589"/>
      <c r="F200" s="588"/>
      <c r="G200" s="588"/>
      <c r="H200" s="588"/>
      <c r="I200" s="497"/>
    </row>
    <row r="201" spans="1:9">
      <c r="D201" s="589"/>
      <c r="E201" s="589"/>
      <c r="F201" s="588"/>
      <c r="G201" s="588"/>
      <c r="H201" s="588"/>
      <c r="I201" s="497"/>
    </row>
    <row r="202" spans="1:9">
      <c r="D202" s="589"/>
      <c r="E202" s="589"/>
      <c r="F202" s="588"/>
      <c r="G202" s="588"/>
      <c r="H202" s="588"/>
      <c r="I202" s="497"/>
    </row>
    <row r="203" spans="1:9">
      <c r="D203" s="589"/>
      <c r="E203" s="589"/>
      <c r="F203" s="588"/>
      <c r="G203" s="588"/>
      <c r="H203" s="588"/>
      <c r="I203" s="497"/>
    </row>
    <row r="204" spans="1:9">
      <c r="D204" s="589"/>
      <c r="E204" s="589"/>
      <c r="F204" s="588"/>
      <c r="G204" s="588"/>
      <c r="H204" s="588"/>
      <c r="I204" s="497"/>
    </row>
    <row r="205" spans="1:9">
      <c r="D205" s="589"/>
      <c r="E205" s="589"/>
      <c r="F205" s="588"/>
      <c r="G205" s="588"/>
      <c r="H205" s="588"/>
      <c r="I205" s="497"/>
    </row>
    <row r="206" spans="1:9">
      <c r="D206" s="589"/>
      <c r="E206" s="589"/>
      <c r="F206" s="588"/>
      <c r="G206" s="588"/>
      <c r="H206" s="588"/>
      <c r="I206" s="497"/>
    </row>
    <row r="207" spans="1:9">
      <c r="D207" s="589"/>
      <c r="E207" s="589"/>
      <c r="F207" s="588"/>
      <c r="G207" s="588"/>
      <c r="H207" s="588"/>
      <c r="I207" s="497"/>
    </row>
    <row r="208" spans="1:9">
      <c r="D208" s="589"/>
      <c r="E208" s="589"/>
      <c r="F208" s="588"/>
      <c r="G208" s="588"/>
      <c r="H208" s="588"/>
      <c r="I208" s="497"/>
    </row>
    <row r="209" spans="4:9">
      <c r="D209" s="589"/>
      <c r="E209" s="589"/>
      <c r="F209" s="588"/>
      <c r="G209" s="588"/>
      <c r="H209" s="588"/>
      <c r="I209" s="497"/>
    </row>
    <row r="210" spans="4:9">
      <c r="D210" s="589"/>
      <c r="E210" s="589"/>
      <c r="F210" s="493"/>
      <c r="G210" s="493"/>
      <c r="H210" s="493"/>
    </row>
    <row r="211" spans="4:9">
      <c r="D211" s="589"/>
      <c r="E211" s="589"/>
      <c r="F211" s="493"/>
      <c r="G211" s="493"/>
      <c r="H211" s="493"/>
    </row>
    <row r="212" spans="4:9">
      <c r="D212" s="589"/>
      <c r="E212" s="589"/>
      <c r="F212" s="493"/>
      <c r="G212" s="493"/>
      <c r="H212" s="493"/>
    </row>
    <row r="213" spans="4:9">
      <c r="D213" s="589"/>
      <c r="E213" s="589"/>
      <c r="F213" s="493"/>
      <c r="G213" s="493"/>
      <c r="H213" s="493"/>
    </row>
    <row r="214" spans="4:9">
      <c r="D214" s="589"/>
      <c r="E214" s="589"/>
      <c r="F214" s="493"/>
      <c r="G214" s="493"/>
      <c r="H214" s="493"/>
    </row>
    <row r="215" spans="4:9">
      <c r="D215" s="589"/>
      <c r="E215" s="589"/>
      <c r="F215" s="493"/>
      <c r="G215" s="493"/>
      <c r="H215" s="493"/>
    </row>
    <row r="216" spans="4:9">
      <c r="D216" s="589"/>
      <c r="E216" s="589"/>
      <c r="F216" s="493"/>
      <c r="G216" s="493"/>
      <c r="H216" s="493"/>
    </row>
    <row r="217" spans="4:9">
      <c r="D217" s="589"/>
      <c r="E217" s="589"/>
      <c r="F217" s="493"/>
      <c r="G217" s="493"/>
      <c r="H217" s="493"/>
    </row>
    <row r="218" spans="4:9">
      <c r="D218" s="589"/>
      <c r="E218" s="589"/>
      <c r="F218" s="493"/>
      <c r="G218" s="493"/>
      <c r="H218" s="493"/>
    </row>
    <row r="219" spans="4:9">
      <c r="D219" s="589"/>
      <c r="E219" s="589"/>
      <c r="F219" s="493"/>
      <c r="G219" s="493"/>
      <c r="H219" s="493"/>
    </row>
    <row r="220" spans="4:9">
      <c r="D220" s="589"/>
      <c r="E220" s="589"/>
      <c r="F220" s="493"/>
      <c r="G220" s="493"/>
      <c r="H220" s="493"/>
    </row>
    <row r="221" spans="4:9">
      <c r="D221" s="589"/>
      <c r="E221" s="589"/>
      <c r="F221" s="493"/>
      <c r="G221" s="493"/>
      <c r="H221" s="493"/>
    </row>
    <row r="222" spans="4:9">
      <c r="D222" s="589"/>
      <c r="E222" s="589"/>
      <c r="F222" s="493"/>
      <c r="G222" s="493"/>
      <c r="H222" s="493"/>
    </row>
    <row r="223" spans="4:9">
      <c r="D223" s="589"/>
      <c r="E223" s="589"/>
      <c r="F223" s="493"/>
      <c r="G223" s="493"/>
      <c r="H223" s="493"/>
    </row>
    <row r="224" spans="4:9">
      <c r="D224" s="589"/>
      <c r="E224" s="589"/>
      <c r="F224" s="493"/>
      <c r="G224" s="493"/>
      <c r="H224" s="493"/>
    </row>
    <row r="225" spans="4:8">
      <c r="D225" s="589"/>
      <c r="E225" s="589"/>
      <c r="F225" s="493"/>
      <c r="G225" s="493"/>
      <c r="H225" s="493"/>
    </row>
    <row r="226" spans="4:8">
      <c r="D226" s="589"/>
      <c r="E226" s="589"/>
      <c r="F226" s="493"/>
      <c r="G226" s="493"/>
      <c r="H226" s="493"/>
    </row>
    <row r="227" spans="4:8">
      <c r="D227" s="493"/>
      <c r="E227" s="493"/>
      <c r="F227" s="493"/>
      <c r="G227" s="493"/>
      <c r="H227" s="493"/>
    </row>
    <row r="228" spans="4:8" ht="26.25" customHeight="1">
      <c r="D228" s="493"/>
      <c r="E228" s="493"/>
      <c r="F228" s="493"/>
      <c r="G228" s="493"/>
      <c r="H228" s="493"/>
    </row>
    <row r="229" spans="4:8" ht="26.25" customHeight="1">
      <c r="D229" s="493"/>
      <c r="E229" s="493"/>
      <c r="F229" s="493"/>
      <c r="G229" s="493"/>
      <c r="H229" s="493"/>
    </row>
    <row r="230" spans="4:8" ht="26.25" customHeight="1">
      <c r="D230" s="493"/>
      <c r="E230" s="493"/>
      <c r="F230" s="493"/>
      <c r="G230" s="493"/>
      <c r="H230" s="493"/>
    </row>
    <row r="231" spans="4:8" ht="26.25" customHeight="1">
      <c r="D231" s="493"/>
      <c r="E231" s="493"/>
      <c r="F231" s="493"/>
      <c r="G231" s="493"/>
      <c r="H231" s="493"/>
    </row>
    <row r="232" spans="4:8" ht="26.25" customHeight="1">
      <c r="D232" s="493"/>
      <c r="E232" s="493"/>
      <c r="F232" s="493"/>
      <c r="G232" s="493"/>
      <c r="H232" s="493"/>
    </row>
    <row r="233" spans="4:8" ht="26.25" customHeight="1">
      <c r="D233" s="493"/>
      <c r="E233" s="493"/>
      <c r="F233" s="493"/>
      <c r="G233" s="493"/>
      <c r="H233" s="493"/>
    </row>
    <row r="234" spans="4:8" ht="26.25" customHeight="1">
      <c r="D234" s="493"/>
      <c r="E234" s="493"/>
      <c r="F234" s="493"/>
      <c r="G234" s="493"/>
      <c r="H234" s="493"/>
    </row>
    <row r="235" spans="4:8" ht="26.25" customHeight="1">
      <c r="D235" s="493"/>
      <c r="E235" s="493"/>
      <c r="F235" s="493"/>
      <c r="G235" s="493"/>
      <c r="H235" s="493"/>
    </row>
    <row r="236" spans="4:8" ht="26.25" customHeight="1">
      <c r="D236" s="493"/>
      <c r="E236" s="493"/>
      <c r="F236" s="493"/>
      <c r="G236" s="493"/>
      <c r="H236" s="493"/>
    </row>
    <row r="237" spans="4:8" ht="26.25" customHeight="1">
      <c r="D237" s="493"/>
      <c r="E237" s="493"/>
      <c r="F237" s="493"/>
      <c r="G237" s="493"/>
      <c r="H237" s="493"/>
    </row>
    <row r="238" spans="4:8" ht="26.25" customHeight="1">
      <c r="D238" s="493"/>
      <c r="E238" s="493"/>
      <c r="F238" s="493"/>
      <c r="G238" s="493"/>
      <c r="H238" s="493"/>
    </row>
    <row r="239" spans="4:8" ht="26.25" customHeight="1">
      <c r="D239" s="493"/>
      <c r="E239" s="493"/>
      <c r="F239" s="493"/>
      <c r="G239" s="493"/>
      <c r="H239" s="493"/>
    </row>
    <row r="240" spans="4:8" ht="26.25" customHeight="1">
      <c r="D240" s="493"/>
      <c r="E240" s="493"/>
      <c r="F240" s="493"/>
      <c r="G240" s="493"/>
      <c r="H240" s="493"/>
    </row>
    <row r="241" spans="4:8" ht="26.25" customHeight="1">
      <c r="D241" s="493"/>
      <c r="E241" s="493"/>
      <c r="F241" s="493"/>
      <c r="G241" s="493"/>
      <c r="H241" s="493"/>
    </row>
    <row r="242" spans="4:8" ht="26.25" customHeight="1">
      <c r="D242" s="493"/>
      <c r="E242" s="493"/>
      <c r="F242" s="493"/>
      <c r="G242" s="493"/>
      <c r="H242" s="493"/>
    </row>
    <row r="243" spans="4:8" ht="26.25" customHeight="1">
      <c r="D243" s="493"/>
      <c r="E243" s="493"/>
      <c r="F243" s="493"/>
      <c r="G243" s="493"/>
      <c r="H243" s="493"/>
    </row>
    <row r="244" spans="4:8" ht="26.25" customHeight="1">
      <c r="D244" s="493"/>
      <c r="E244" s="493"/>
      <c r="F244" s="493"/>
      <c r="G244" s="493"/>
      <c r="H244" s="493"/>
    </row>
    <row r="245" spans="4:8" ht="26.25" customHeight="1">
      <c r="D245" s="493"/>
      <c r="E245" s="493"/>
      <c r="F245" s="493"/>
      <c r="G245" s="493"/>
      <c r="H245" s="493"/>
    </row>
    <row r="246" spans="4:8" ht="26.25" customHeight="1">
      <c r="D246" s="493"/>
      <c r="E246" s="493"/>
      <c r="F246" s="493"/>
      <c r="G246" s="493"/>
      <c r="H246" s="493"/>
    </row>
    <row r="247" spans="4:8" ht="26.25" customHeight="1">
      <c r="D247" s="493"/>
      <c r="E247" s="493"/>
      <c r="F247" s="493"/>
      <c r="G247" s="493"/>
      <c r="H247" s="493"/>
    </row>
    <row r="248" spans="4:8" ht="26.25" customHeight="1">
      <c r="E248" s="493"/>
    </row>
    <row r="249" spans="4:8" ht="26.25" customHeight="1">
      <c r="E249" s="493"/>
    </row>
    <row r="250" spans="4:8" ht="26.25" customHeight="1">
      <c r="E250" s="493"/>
    </row>
    <row r="251" spans="4:8" ht="26.25" customHeight="1">
      <c r="E251" s="493"/>
    </row>
    <row r="252" spans="4:8" ht="26.25" customHeight="1">
      <c r="E252" s="493"/>
    </row>
    <row r="253" spans="4:8" ht="26.25" customHeight="1">
      <c r="E253" s="493"/>
    </row>
    <row r="254" spans="4:8" ht="26.25" customHeight="1">
      <c r="E254" s="493"/>
    </row>
    <row r="255" spans="4:8">
      <c r="E255" s="493"/>
    </row>
    <row r="256" spans="4:8">
      <c r="E256" s="493"/>
    </row>
    <row r="257" spans="5:5">
      <c r="E257" s="493"/>
    </row>
    <row r="258" spans="5:5">
      <c r="E258" s="493"/>
    </row>
    <row r="259" spans="5:5">
      <c r="E259" s="493"/>
    </row>
    <row r="260" spans="5:5">
      <c r="E260" s="493"/>
    </row>
    <row r="261" spans="5:5">
      <c r="E261" s="493"/>
    </row>
    <row r="262" spans="5:5">
      <c r="E262" s="493"/>
    </row>
    <row r="263" spans="5:5">
      <c r="E263" s="493"/>
    </row>
    <row r="264" spans="5:5">
      <c r="E264" s="493"/>
    </row>
    <row r="265" spans="5:5">
      <c r="E265" s="493"/>
    </row>
    <row r="266" spans="5:5">
      <c r="E266" s="493"/>
    </row>
    <row r="267" spans="5:5">
      <c r="E267" s="493"/>
    </row>
    <row r="268" spans="5:5">
      <c r="E268" s="493"/>
    </row>
    <row r="269" spans="5:5">
      <c r="E269" s="493"/>
    </row>
    <row r="270" spans="5:5">
      <c r="E270" s="493"/>
    </row>
    <row r="271" spans="5:5">
      <c r="E271" s="493"/>
    </row>
    <row r="272" spans="5:5">
      <c r="E272" s="493"/>
    </row>
    <row r="273" spans="5:5">
      <c r="E273" s="493"/>
    </row>
    <row r="274" spans="5:5">
      <c r="E274" s="493"/>
    </row>
    <row r="275" spans="5:5">
      <c r="E275" s="493"/>
    </row>
    <row r="276" spans="5:5">
      <c r="E276" s="493"/>
    </row>
    <row r="277" spans="5:5">
      <c r="E277" s="493"/>
    </row>
    <row r="278" spans="5:5">
      <c r="E278" s="493"/>
    </row>
    <row r="279" spans="5:5">
      <c r="E279" s="493"/>
    </row>
    <row r="280" spans="5:5">
      <c r="E280" s="493"/>
    </row>
    <row r="281" spans="5:5">
      <c r="E281" s="493"/>
    </row>
    <row r="282" spans="5:5">
      <c r="E282" s="493"/>
    </row>
    <row r="283" spans="5:5">
      <c r="E283" s="493"/>
    </row>
    <row r="284" spans="5:5">
      <c r="E284" s="493"/>
    </row>
    <row r="285" spans="5:5">
      <c r="E285" s="493"/>
    </row>
    <row r="286" spans="5:5">
      <c r="E286" s="493"/>
    </row>
    <row r="287" spans="5:5">
      <c r="E287" s="493"/>
    </row>
    <row r="288" spans="5:5">
      <c r="E288" s="493"/>
    </row>
    <row r="289" spans="5:5">
      <c r="E289" s="493"/>
    </row>
    <row r="290" spans="5:5">
      <c r="E290" s="493"/>
    </row>
    <row r="291" spans="5:5">
      <c r="E291" s="493"/>
    </row>
    <row r="292" spans="5:5">
      <c r="E292" s="493"/>
    </row>
    <row r="293" spans="5:5">
      <c r="E293" s="493"/>
    </row>
    <row r="294" spans="5:5">
      <c r="E294" s="493"/>
    </row>
    <row r="295" spans="5:5">
      <c r="E295" s="493"/>
    </row>
    <row r="296" spans="5:5">
      <c r="E296" s="493"/>
    </row>
    <row r="297" spans="5:5">
      <c r="E297" s="493"/>
    </row>
    <row r="298" spans="5:5">
      <c r="E298" s="493"/>
    </row>
    <row r="299" spans="5:5">
      <c r="E299" s="493"/>
    </row>
    <row r="300" spans="5:5">
      <c r="E300" s="493"/>
    </row>
    <row r="301" spans="5:5">
      <c r="E301" s="493"/>
    </row>
    <row r="302" spans="5:5">
      <c r="E302" s="493"/>
    </row>
    <row r="303" spans="5:5">
      <c r="E303" s="493"/>
    </row>
    <row r="304" spans="5:5">
      <c r="E304" s="493"/>
    </row>
    <row r="305" spans="5:5">
      <c r="E305" s="493"/>
    </row>
    <row r="306" spans="5:5">
      <c r="E306" s="493"/>
    </row>
    <row r="307" spans="5:5">
      <c r="E307" s="493"/>
    </row>
    <row r="308" spans="5:5">
      <c r="E308" s="493"/>
    </row>
    <row r="309" spans="5:5">
      <c r="E309" s="493"/>
    </row>
    <row r="310" spans="5:5">
      <c r="E310" s="493"/>
    </row>
    <row r="311" spans="5:5">
      <c r="E311" s="493"/>
    </row>
    <row r="312" spans="5:5">
      <c r="E312" s="493"/>
    </row>
  </sheetData>
  <mergeCells count="1">
    <mergeCell ref="A4:L4"/>
  </mergeCell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rowBreaks count="1" manualBreakCount="1">
    <brk id="156" max="1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view="pageBreakPreview" zoomScale="90" zoomScaleNormal="100" zoomScaleSheetLayoutView="90" workbookViewId="0">
      <selection activeCell="A5" sqref="A5:C5"/>
    </sheetView>
  </sheetViews>
  <sheetFormatPr defaultRowHeight="15"/>
  <cols>
    <col min="1" max="1" width="4.5" customWidth="1"/>
    <col min="2" max="2" width="30.69921875" customWidth="1"/>
    <col min="3" max="3" width="17.69921875" customWidth="1"/>
    <col min="4" max="4" width="6.69921875" customWidth="1"/>
  </cols>
  <sheetData>
    <row r="1" spans="1:4" s="94" customFormat="1">
      <c r="A1" s="590" t="s">
        <v>55</v>
      </c>
      <c r="B1" s="591"/>
      <c r="C1" s="592" t="s">
        <v>713</v>
      </c>
      <c r="D1" s="593"/>
    </row>
    <row r="2" spans="1:4" s="94" customFormat="1" ht="30" customHeight="1">
      <c r="A2" s="594" t="s">
        <v>406</v>
      </c>
      <c r="B2" s="595"/>
      <c r="C2" s="596"/>
      <c r="D2" s="597"/>
    </row>
    <row r="3" spans="1:4" s="94" customFormat="1">
      <c r="A3" s="598"/>
      <c r="B3" s="595"/>
      <c r="C3" s="599"/>
      <c r="D3" s="597"/>
    </row>
    <row r="4" spans="1:4" s="94" customFormat="1">
      <c r="A4" s="600"/>
      <c r="B4" s="601"/>
      <c r="C4" s="596"/>
      <c r="D4" s="602"/>
    </row>
    <row r="5" spans="1:4" s="604" customFormat="1" ht="15.75">
      <c r="A5" s="1390" t="s">
        <v>714</v>
      </c>
      <c r="B5" s="1390"/>
      <c r="C5" s="1390"/>
      <c r="D5" s="603"/>
    </row>
    <row r="6" spans="1:4" s="604" customFormat="1" ht="15.75">
      <c r="A6" s="1390" t="s">
        <v>715</v>
      </c>
      <c r="B6" s="1390"/>
      <c r="C6" s="1390"/>
      <c r="D6" s="603"/>
    </row>
    <row r="7" spans="1:4" s="94" customFormat="1" ht="15.75" thickBot="1">
      <c r="A7" s="605"/>
      <c r="B7" s="606"/>
      <c r="C7" s="188" t="s">
        <v>58</v>
      </c>
      <c r="D7" s="605"/>
    </row>
    <row r="8" spans="1:4" ht="26.25" thickBot="1">
      <c r="A8" s="607" t="s">
        <v>310</v>
      </c>
      <c r="B8" s="608" t="s">
        <v>60</v>
      </c>
      <c r="C8" s="609" t="s">
        <v>716</v>
      </c>
      <c r="D8" s="610"/>
    </row>
    <row r="9" spans="1:4" ht="12" customHeight="1" thickBot="1">
      <c r="A9" s="611">
        <v>1</v>
      </c>
      <c r="B9" s="612">
        <v>2</v>
      </c>
      <c r="C9" s="613">
        <v>3</v>
      </c>
      <c r="D9" s="610"/>
    </row>
    <row r="10" spans="1:4">
      <c r="A10" s="614"/>
      <c r="B10" s="615" t="s">
        <v>717</v>
      </c>
      <c r="C10" s="616"/>
      <c r="D10" s="610"/>
    </row>
    <row r="11" spans="1:4">
      <c r="A11" s="617">
        <v>1</v>
      </c>
      <c r="B11" s="618" t="s">
        <v>718</v>
      </c>
      <c r="C11" s="619">
        <f>SUM(C12:C14)</f>
        <v>0</v>
      </c>
      <c r="D11" s="610"/>
    </row>
    <row r="12" spans="1:4">
      <c r="A12" s="617">
        <v>2</v>
      </c>
      <c r="B12" s="620" t="s">
        <v>719</v>
      </c>
      <c r="C12" s="619"/>
      <c r="D12" s="610"/>
    </row>
    <row r="13" spans="1:4">
      <c r="A13" s="617">
        <v>3</v>
      </c>
      <c r="B13" s="620" t="s">
        <v>720</v>
      </c>
      <c r="C13" s="619"/>
      <c r="D13" s="610"/>
    </row>
    <row r="14" spans="1:4" ht="15" customHeight="1">
      <c r="A14" s="617">
        <v>4</v>
      </c>
      <c r="B14" s="621" t="s">
        <v>721</v>
      </c>
      <c r="C14" s="619"/>
      <c r="D14" s="610"/>
    </row>
    <row r="15" spans="1:4" ht="25.5">
      <c r="A15" s="617">
        <v>5</v>
      </c>
      <c r="B15" s="618" t="s">
        <v>722</v>
      </c>
      <c r="C15" s="619">
        <f>SUM(C16:C20)</f>
        <v>0</v>
      </c>
      <c r="D15" s="610"/>
    </row>
    <row r="16" spans="1:4" ht="25.5">
      <c r="A16" s="617">
        <v>6</v>
      </c>
      <c r="B16" s="621" t="s">
        <v>723</v>
      </c>
      <c r="C16" s="619"/>
      <c r="D16" s="610"/>
    </row>
    <row r="17" spans="1:4" ht="25.5">
      <c r="A17" s="617">
        <v>7</v>
      </c>
      <c r="B17" s="621" t="s">
        <v>724</v>
      </c>
      <c r="C17" s="619"/>
      <c r="D17" s="610"/>
    </row>
    <row r="18" spans="1:4" ht="25.5">
      <c r="A18" s="617">
        <v>8</v>
      </c>
      <c r="B18" s="621" t="s">
        <v>725</v>
      </c>
      <c r="C18" s="619"/>
      <c r="D18" s="610"/>
    </row>
    <row r="19" spans="1:4" ht="25.5">
      <c r="A19" s="617">
        <v>9</v>
      </c>
      <c r="B19" s="621" t="s">
        <v>726</v>
      </c>
      <c r="C19" s="619"/>
      <c r="D19" s="610"/>
    </row>
    <row r="20" spans="1:4">
      <c r="A20" s="617">
        <v>10</v>
      </c>
      <c r="B20" s="620" t="s">
        <v>727</v>
      </c>
      <c r="C20" s="619"/>
      <c r="D20" s="610"/>
    </row>
    <row r="21" spans="1:4">
      <c r="A21" s="617">
        <v>11</v>
      </c>
      <c r="B21" s="615" t="s">
        <v>728</v>
      </c>
      <c r="C21" s="619"/>
      <c r="D21" s="610"/>
    </row>
    <row r="22" spans="1:4" ht="25.5">
      <c r="A22" s="617">
        <v>12</v>
      </c>
      <c r="B22" s="618" t="s">
        <v>729</v>
      </c>
      <c r="C22" s="619">
        <f>SUM(C23)</f>
        <v>0</v>
      </c>
      <c r="D22" s="610"/>
    </row>
    <row r="23" spans="1:4" ht="25.5" customHeight="1">
      <c r="A23" s="617">
        <v>13</v>
      </c>
      <c r="B23" s="622" t="s">
        <v>730</v>
      </c>
      <c r="C23" s="619"/>
      <c r="D23" s="610"/>
    </row>
    <row r="24" spans="1:4" ht="25.5" customHeight="1">
      <c r="A24" s="617">
        <v>14</v>
      </c>
      <c r="B24" s="618" t="s">
        <v>731</v>
      </c>
      <c r="C24" s="619"/>
      <c r="D24" s="610"/>
    </row>
    <row r="25" spans="1:4" ht="25.5" customHeight="1">
      <c r="A25" s="617">
        <v>15</v>
      </c>
      <c r="B25" s="621" t="s">
        <v>732</v>
      </c>
      <c r="C25" s="619"/>
      <c r="D25" s="610"/>
    </row>
    <row r="26" spans="1:4" ht="15" customHeight="1">
      <c r="A26" s="617">
        <v>16</v>
      </c>
      <c r="B26" s="615" t="s">
        <v>733</v>
      </c>
      <c r="C26" s="619"/>
      <c r="D26" s="610"/>
    </row>
    <row r="27" spans="1:4" ht="25.5">
      <c r="A27" s="617">
        <v>17</v>
      </c>
      <c r="B27" s="618" t="s">
        <v>734</v>
      </c>
      <c r="C27" s="619">
        <f>SUM(C28:C30)</f>
        <v>0</v>
      </c>
      <c r="D27" s="610"/>
    </row>
    <row r="28" spans="1:4">
      <c r="A28" s="617">
        <v>18</v>
      </c>
      <c r="B28" s="620" t="s">
        <v>735</v>
      </c>
      <c r="C28" s="619"/>
      <c r="D28" s="610"/>
    </row>
    <row r="29" spans="1:4" ht="15" customHeight="1">
      <c r="A29" s="617">
        <v>19</v>
      </c>
      <c r="B29" s="621" t="s">
        <v>736</v>
      </c>
      <c r="C29" s="619"/>
      <c r="D29" s="610"/>
    </row>
    <row r="30" spans="1:4" ht="25.5">
      <c r="A30" s="617">
        <v>20</v>
      </c>
      <c r="B30" s="621" t="s">
        <v>737</v>
      </c>
      <c r="C30" s="619"/>
      <c r="D30" s="610"/>
    </row>
    <row r="31" spans="1:4" ht="15" customHeight="1">
      <c r="A31" s="617">
        <v>21</v>
      </c>
      <c r="B31" s="618" t="s">
        <v>738</v>
      </c>
      <c r="C31" s="619">
        <f>SUM(C32:C33)</f>
        <v>0</v>
      </c>
      <c r="D31" s="610"/>
    </row>
    <row r="32" spans="1:4" ht="25.5">
      <c r="A32" s="617">
        <v>22</v>
      </c>
      <c r="B32" s="621" t="s">
        <v>739</v>
      </c>
      <c r="C32" s="619"/>
      <c r="D32" s="610"/>
    </row>
    <row r="33" spans="1:4" ht="15" customHeight="1">
      <c r="A33" s="617">
        <v>23</v>
      </c>
      <c r="B33" s="621" t="s">
        <v>740</v>
      </c>
      <c r="C33" s="619"/>
      <c r="D33" s="610"/>
    </row>
    <row r="34" spans="1:4">
      <c r="A34" s="617">
        <v>24</v>
      </c>
      <c r="B34" s="623" t="s">
        <v>741</v>
      </c>
      <c r="C34" s="619">
        <f>SUM(C11+C22+C27)</f>
        <v>0</v>
      </c>
      <c r="D34" s="610"/>
    </row>
    <row r="35" spans="1:4">
      <c r="A35" s="617">
        <v>25</v>
      </c>
      <c r="B35" s="623" t="s">
        <v>742</v>
      </c>
      <c r="C35" s="619"/>
      <c r="D35" s="610"/>
    </row>
    <row r="36" spans="1:4" ht="27.75" customHeight="1">
      <c r="A36" s="617">
        <v>26</v>
      </c>
      <c r="B36" s="624" t="s">
        <v>743</v>
      </c>
      <c r="C36" s="619">
        <f>SUM(C34-C35)</f>
        <v>0</v>
      </c>
      <c r="D36" s="610"/>
    </row>
    <row r="37" spans="1:4">
      <c r="A37" s="617">
        <v>27</v>
      </c>
      <c r="B37" s="625" t="s">
        <v>744</v>
      </c>
      <c r="C37" s="619"/>
      <c r="D37" s="610"/>
    </row>
    <row r="38" spans="1:4" ht="27.75" customHeight="1" thickBot="1">
      <c r="A38" s="626">
        <v>28</v>
      </c>
      <c r="B38" s="627" t="s">
        <v>745</v>
      </c>
      <c r="C38" s="628">
        <f>SUM(C36+C37)</f>
        <v>0</v>
      </c>
      <c r="D38" s="610"/>
    </row>
    <row r="39" spans="1:4">
      <c r="A39" s="629"/>
      <c r="B39" s="630"/>
      <c r="C39" s="631"/>
      <c r="D39" s="610"/>
    </row>
    <row r="40" spans="1:4">
      <c r="A40" s="632"/>
      <c r="B40" s="632"/>
      <c r="C40" s="258" t="s">
        <v>103</v>
      </c>
      <c r="D40" s="610"/>
    </row>
    <row r="41" spans="1:4">
      <c r="A41" s="632"/>
      <c r="B41" s="632"/>
      <c r="C41" s="259" t="s">
        <v>746</v>
      </c>
      <c r="D41" s="632"/>
    </row>
    <row r="42" spans="1:4">
      <c r="A42" s="632"/>
      <c r="B42" s="632"/>
      <c r="C42" s="259"/>
      <c r="D42" s="632"/>
    </row>
    <row r="43" spans="1:4">
      <c r="A43" s="632"/>
      <c r="B43" s="610"/>
      <c r="C43" s="633"/>
      <c r="D43" s="633"/>
    </row>
  </sheetData>
  <mergeCells count="2">
    <mergeCell ref="A5:C5"/>
    <mergeCell ref="A6:C6"/>
  </mergeCells>
  <pageMargins left="0.7" right="0.7" top="0.75" bottom="0.75" header="0.3" footer="0.3"/>
  <pageSetup paperSize="9" scale="8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29"/>
  <sheetViews>
    <sheetView view="pageBreakPreview" zoomScaleNormal="100" zoomScaleSheetLayoutView="100" workbookViewId="0">
      <selection activeCell="G15" sqref="G15"/>
    </sheetView>
  </sheetViews>
  <sheetFormatPr defaultColWidth="6.59765625" defaultRowHeight="15"/>
  <cols>
    <col min="1" max="1" width="3.19921875" style="642" customWidth="1"/>
    <col min="2" max="2" width="5.19921875" style="642" customWidth="1"/>
    <col min="3" max="3" width="30.69921875" style="642" customWidth="1"/>
    <col min="4" max="4" width="9.69921875" style="642" customWidth="1"/>
    <col min="5" max="5" width="10.69921875" style="642" customWidth="1"/>
    <col min="6" max="9" width="9.69921875" style="642" customWidth="1"/>
    <col min="10" max="11" width="6" style="642" customWidth="1"/>
    <col min="12" max="253" width="6.59765625" style="642" customWidth="1"/>
    <col min="254" max="16384" width="6.59765625" style="643"/>
  </cols>
  <sheetData>
    <row r="1" spans="1:253" s="637" customFormat="1" ht="15.6" customHeight="1">
      <c r="A1" s="261" t="s">
        <v>55</v>
      </c>
      <c r="B1" s="634"/>
      <c r="C1" s="634"/>
      <c r="D1" s="634"/>
      <c r="E1" s="634"/>
      <c r="F1" s="635"/>
      <c r="G1" s="634"/>
      <c r="H1" s="634"/>
      <c r="I1" s="636" t="s">
        <v>747</v>
      </c>
      <c r="J1" s="634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  <c r="BI1" s="152"/>
      <c r="BJ1" s="152"/>
      <c r="BK1" s="152"/>
      <c r="BL1" s="152"/>
      <c r="BM1" s="152"/>
      <c r="BN1" s="152"/>
      <c r="BO1" s="152"/>
      <c r="BP1" s="152"/>
      <c r="BQ1" s="152"/>
      <c r="BR1" s="152"/>
      <c r="BS1" s="152"/>
      <c r="BT1" s="152"/>
      <c r="BU1" s="152"/>
      <c r="BV1" s="152"/>
      <c r="BW1" s="152"/>
      <c r="BX1" s="152"/>
      <c r="BY1" s="152"/>
      <c r="BZ1" s="152"/>
      <c r="CA1" s="152"/>
      <c r="CB1" s="152"/>
      <c r="CC1" s="152"/>
      <c r="CD1" s="152"/>
      <c r="CE1" s="152"/>
      <c r="CF1" s="152"/>
      <c r="CG1" s="152"/>
      <c r="CH1" s="152"/>
      <c r="CI1" s="152"/>
      <c r="CJ1" s="152"/>
      <c r="CK1" s="152"/>
      <c r="CL1" s="152"/>
      <c r="CM1" s="152"/>
      <c r="CN1" s="152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52"/>
      <c r="DB1" s="152"/>
      <c r="DC1" s="152"/>
      <c r="DD1" s="152"/>
      <c r="DE1" s="152"/>
      <c r="DF1" s="152"/>
      <c r="DG1" s="152"/>
      <c r="DH1" s="152"/>
      <c r="DI1" s="152"/>
      <c r="DJ1" s="152"/>
      <c r="DK1" s="152"/>
      <c r="DL1" s="152"/>
      <c r="DM1" s="152"/>
      <c r="DN1" s="152"/>
      <c r="DO1" s="152"/>
      <c r="DP1" s="152"/>
      <c r="DQ1" s="152"/>
      <c r="DR1" s="152"/>
      <c r="DS1" s="152"/>
      <c r="DT1" s="152"/>
      <c r="DU1" s="152"/>
      <c r="DV1" s="152"/>
      <c r="DW1" s="152"/>
      <c r="DX1" s="152"/>
      <c r="DY1" s="152"/>
      <c r="DZ1" s="152"/>
      <c r="EA1" s="152"/>
      <c r="EB1" s="152"/>
      <c r="EC1" s="152"/>
      <c r="ED1" s="152"/>
      <c r="EE1" s="152"/>
      <c r="EF1" s="152"/>
      <c r="EG1" s="152"/>
      <c r="EH1" s="152"/>
      <c r="EI1" s="152"/>
      <c r="EJ1" s="152"/>
      <c r="EK1" s="152"/>
      <c r="EL1" s="152"/>
      <c r="EM1" s="152"/>
      <c r="EN1" s="152"/>
      <c r="EO1" s="152"/>
      <c r="EP1" s="152"/>
      <c r="EQ1" s="152"/>
      <c r="ER1" s="152"/>
      <c r="ES1" s="152"/>
      <c r="ET1" s="152"/>
      <c r="EU1" s="152"/>
      <c r="EV1" s="152"/>
      <c r="EW1" s="152"/>
      <c r="EX1" s="152"/>
      <c r="EY1" s="152"/>
      <c r="EZ1" s="152"/>
      <c r="FA1" s="152"/>
      <c r="FB1" s="152"/>
      <c r="FC1" s="152"/>
      <c r="FD1" s="152"/>
      <c r="FE1" s="152"/>
      <c r="FF1" s="152"/>
      <c r="FG1" s="152"/>
      <c r="FH1" s="152"/>
      <c r="FI1" s="152"/>
      <c r="FJ1" s="152"/>
      <c r="FK1" s="152"/>
      <c r="FL1" s="152"/>
      <c r="FM1" s="152"/>
      <c r="FN1" s="152"/>
      <c r="FO1" s="152"/>
      <c r="FP1" s="152"/>
      <c r="FQ1" s="152"/>
      <c r="FR1" s="152"/>
      <c r="FS1" s="152"/>
      <c r="FT1" s="152"/>
      <c r="FU1" s="152"/>
      <c r="FV1" s="152"/>
      <c r="FW1" s="152"/>
      <c r="FX1" s="152"/>
      <c r="FY1" s="152"/>
      <c r="FZ1" s="152"/>
      <c r="GA1" s="152"/>
      <c r="GB1" s="152"/>
      <c r="GC1" s="152"/>
      <c r="GD1" s="152"/>
      <c r="GE1" s="152"/>
      <c r="GF1" s="152"/>
      <c r="GG1" s="152"/>
      <c r="GH1" s="152"/>
      <c r="GI1" s="152"/>
      <c r="GJ1" s="152"/>
      <c r="GK1" s="152"/>
      <c r="GL1" s="152"/>
      <c r="GM1" s="152"/>
      <c r="GN1" s="152"/>
      <c r="GO1" s="152"/>
      <c r="GP1" s="152"/>
      <c r="GQ1" s="152"/>
      <c r="GR1" s="152"/>
      <c r="GS1" s="152"/>
      <c r="GT1" s="152"/>
      <c r="GU1" s="152"/>
      <c r="GV1" s="152"/>
      <c r="GW1" s="152"/>
      <c r="GX1" s="152"/>
      <c r="GY1" s="152"/>
      <c r="GZ1" s="152"/>
      <c r="HA1" s="152"/>
      <c r="HB1" s="152"/>
      <c r="HC1" s="152"/>
      <c r="HD1" s="152"/>
      <c r="HE1" s="152"/>
      <c r="HF1" s="152"/>
      <c r="HG1" s="152"/>
      <c r="HH1" s="152"/>
      <c r="HI1" s="152"/>
      <c r="HJ1" s="152"/>
      <c r="HK1" s="152"/>
      <c r="HL1" s="152"/>
      <c r="HM1" s="152"/>
      <c r="HN1" s="152"/>
      <c r="HO1" s="152"/>
      <c r="HP1" s="152"/>
      <c r="HQ1" s="152"/>
      <c r="HR1" s="152"/>
      <c r="HS1" s="152"/>
      <c r="HT1" s="152"/>
      <c r="HU1" s="152"/>
      <c r="HV1" s="152"/>
      <c r="HW1" s="152"/>
      <c r="HX1" s="152"/>
      <c r="HY1" s="152"/>
      <c r="HZ1" s="152"/>
      <c r="IA1" s="152"/>
      <c r="IB1" s="152"/>
      <c r="IC1" s="152"/>
      <c r="ID1" s="152"/>
      <c r="IE1" s="152"/>
      <c r="IF1" s="152"/>
      <c r="IG1" s="152"/>
      <c r="IH1" s="152"/>
      <c r="II1" s="152"/>
      <c r="IJ1" s="152"/>
      <c r="IK1" s="152"/>
      <c r="IL1" s="152"/>
      <c r="IM1" s="152"/>
      <c r="IN1" s="152"/>
      <c r="IO1" s="152"/>
      <c r="IP1" s="152"/>
      <c r="IQ1" s="152"/>
      <c r="IR1" s="152"/>
      <c r="IS1" s="152"/>
    </row>
    <row r="2" spans="1:253" s="637" customFormat="1" ht="30" customHeight="1">
      <c r="A2" s="360" t="s">
        <v>406</v>
      </c>
      <c r="B2" s="634"/>
      <c r="C2" s="634"/>
      <c r="D2" s="634"/>
      <c r="E2" s="634"/>
      <c r="F2" s="634"/>
      <c r="G2" s="634"/>
      <c r="H2" s="634"/>
      <c r="I2" s="634"/>
      <c r="J2" s="634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</row>
    <row r="3" spans="1:253" s="637" customFormat="1" ht="15.6" customHeight="1">
      <c r="A3" s="634"/>
      <c r="B3" s="634"/>
      <c r="C3" s="634"/>
      <c r="D3" s="634"/>
      <c r="E3" s="634"/>
      <c r="F3" s="634"/>
      <c r="G3" s="634"/>
      <c r="H3" s="634"/>
      <c r="I3" s="634"/>
      <c r="J3" s="634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</row>
    <row r="4" spans="1:253" s="637" customFormat="1" ht="17.100000000000001" customHeight="1">
      <c r="A4" s="1391" t="s">
        <v>748</v>
      </c>
      <c r="B4" s="1391"/>
      <c r="C4" s="1391"/>
      <c r="D4" s="1391"/>
      <c r="E4" s="1391"/>
      <c r="F4" s="1391"/>
      <c r="G4" s="1391"/>
      <c r="H4" s="1391"/>
      <c r="I4" s="1391"/>
      <c r="J4" s="1391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</row>
    <row r="5" spans="1:253" s="637" customFormat="1" ht="17.100000000000001" customHeight="1">
      <c r="A5" s="1392" t="s">
        <v>749</v>
      </c>
      <c r="B5" s="1392"/>
      <c r="C5" s="1392"/>
      <c r="D5" s="1392"/>
      <c r="E5" s="1392"/>
      <c r="F5" s="1392"/>
      <c r="G5" s="1392"/>
      <c r="H5" s="1392"/>
      <c r="I5" s="1392"/>
      <c r="J5" s="139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</row>
    <row r="6" spans="1:253" s="637" customFormat="1" ht="15.95" customHeight="1">
      <c r="A6" s="634"/>
      <c r="B6" s="634"/>
      <c r="C6" s="634"/>
      <c r="D6" s="634"/>
      <c r="E6" s="634"/>
      <c r="F6" s="634"/>
      <c r="G6" s="634"/>
      <c r="H6" s="634"/>
      <c r="I6" s="152"/>
      <c r="J6" s="634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</row>
    <row r="7" spans="1:253" s="637" customFormat="1" ht="17.45" customHeight="1">
      <c r="A7" s="634"/>
      <c r="B7" s="634"/>
      <c r="C7" s="634"/>
      <c r="D7" s="634"/>
      <c r="E7" s="634"/>
      <c r="F7" s="634"/>
      <c r="G7" s="634"/>
      <c r="H7" s="634"/>
      <c r="I7" s="634"/>
      <c r="J7" s="638" t="s">
        <v>58</v>
      </c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</row>
    <row r="8" spans="1:253" ht="85.5" customHeight="1">
      <c r="A8" s="639" t="s">
        <v>310</v>
      </c>
      <c r="B8" s="639" t="s">
        <v>59</v>
      </c>
      <c r="C8" s="640" t="s">
        <v>750</v>
      </c>
      <c r="D8" s="640" t="s">
        <v>305</v>
      </c>
      <c r="E8" s="639" t="s">
        <v>504</v>
      </c>
      <c r="F8" s="641" t="s">
        <v>52</v>
      </c>
      <c r="G8" s="442" t="s">
        <v>751</v>
      </c>
      <c r="H8" s="442" t="s">
        <v>752</v>
      </c>
      <c r="I8" s="639" t="s">
        <v>753</v>
      </c>
      <c r="J8" s="639" t="s">
        <v>754</v>
      </c>
      <c r="K8" s="639" t="s">
        <v>755</v>
      </c>
    </row>
    <row r="9" spans="1:253" ht="16.5" customHeight="1">
      <c r="A9" s="644">
        <v>1</v>
      </c>
      <c r="B9" s="645">
        <v>2</v>
      </c>
      <c r="C9" s="640">
        <v>3</v>
      </c>
      <c r="D9" s="640">
        <v>4</v>
      </c>
      <c r="E9" s="640">
        <v>5</v>
      </c>
      <c r="F9" s="640" t="s">
        <v>12</v>
      </c>
      <c r="G9" s="640">
        <v>7</v>
      </c>
      <c r="H9" s="640">
        <v>8</v>
      </c>
      <c r="I9" s="640" t="s">
        <v>756</v>
      </c>
      <c r="J9" s="646">
        <v>10</v>
      </c>
      <c r="K9" s="646">
        <v>11</v>
      </c>
    </row>
    <row r="10" spans="1:253" ht="26.25" customHeight="1">
      <c r="A10" s="647">
        <v>1</v>
      </c>
      <c r="B10" s="648"/>
      <c r="C10" s="649" t="s">
        <v>757</v>
      </c>
      <c r="D10" s="650">
        <f>SUM(D11+D13+D24)</f>
        <v>0</v>
      </c>
      <c r="E10" s="650">
        <f>SUM(E11+E13+E24)</f>
        <v>0</v>
      </c>
      <c r="F10" s="650">
        <f>SUM(D10:E10)</f>
        <v>0</v>
      </c>
      <c r="G10" s="650">
        <f>SUM(G11+G13+G24)</f>
        <v>0</v>
      </c>
      <c r="H10" s="650">
        <f>SUM(H11+H13+H24)</f>
        <v>0</v>
      </c>
      <c r="I10" s="650">
        <f t="shared" ref="I10:I73" si="0">SUM(G10-F10)</f>
        <v>0</v>
      </c>
      <c r="J10" s="651" t="e">
        <f t="shared" ref="J10:J73" si="1">SUM(G10/F10)</f>
        <v>#DIV/0!</v>
      </c>
      <c r="K10" s="651" t="e">
        <f>SUM(G10/H10)</f>
        <v>#DIV/0!</v>
      </c>
    </row>
    <row r="11" spans="1:253" ht="25.5" customHeight="1">
      <c r="A11" s="652">
        <v>2</v>
      </c>
      <c r="B11" s="639">
        <v>710000</v>
      </c>
      <c r="C11" s="653" t="s">
        <v>516</v>
      </c>
      <c r="D11" s="654">
        <f>SUM(D12)</f>
        <v>0</v>
      </c>
      <c r="E11" s="654">
        <f>SUM(E12)</f>
        <v>0</v>
      </c>
      <c r="F11" s="655">
        <f t="shared" ref="F11:F74" si="2">SUM(D11:E11)</f>
        <v>0</v>
      </c>
      <c r="G11" s="654">
        <f>SUM(G12)</f>
        <v>0</v>
      </c>
      <c r="H11" s="654">
        <f>SUM(H12)</f>
        <v>0</v>
      </c>
      <c r="I11" s="654">
        <f t="shared" si="0"/>
        <v>0</v>
      </c>
      <c r="J11" s="656" t="e">
        <f t="shared" si="1"/>
        <v>#DIV/0!</v>
      </c>
      <c r="K11" s="657" t="e">
        <f t="shared" ref="K11:K74" si="3">SUM(G11/H11)</f>
        <v>#DIV/0!</v>
      </c>
    </row>
    <row r="12" spans="1:253" ht="14.25" customHeight="1">
      <c r="A12" s="652">
        <v>3</v>
      </c>
      <c r="B12" s="658">
        <v>717000</v>
      </c>
      <c r="C12" s="659" t="s">
        <v>518</v>
      </c>
      <c r="D12" s="654"/>
      <c r="E12" s="654"/>
      <c r="F12" s="655">
        <f t="shared" si="2"/>
        <v>0</v>
      </c>
      <c r="G12" s="654"/>
      <c r="H12" s="654"/>
      <c r="I12" s="654">
        <f t="shared" si="0"/>
        <v>0</v>
      </c>
      <c r="J12" s="656" t="e">
        <f t="shared" si="1"/>
        <v>#DIV/0!</v>
      </c>
      <c r="K12" s="657" t="e">
        <f t="shared" si="3"/>
        <v>#DIV/0!</v>
      </c>
      <c r="L12" s="643"/>
      <c r="M12" s="643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643"/>
      <c r="AC12" s="643"/>
      <c r="AD12" s="643"/>
      <c r="AE12" s="643"/>
      <c r="AF12" s="643"/>
      <c r="AG12" s="643"/>
      <c r="AH12" s="643"/>
      <c r="AI12" s="643"/>
      <c r="AJ12" s="643"/>
      <c r="AK12" s="643"/>
      <c r="AL12" s="643"/>
      <c r="AM12" s="643"/>
      <c r="AN12" s="643"/>
      <c r="AO12" s="643"/>
      <c r="AP12" s="643"/>
      <c r="AQ12" s="643"/>
      <c r="AR12" s="643"/>
      <c r="AS12" s="643"/>
      <c r="AT12" s="643"/>
      <c r="AU12" s="643"/>
      <c r="AV12" s="643"/>
      <c r="AW12" s="643"/>
      <c r="AX12" s="643"/>
      <c r="AY12" s="643"/>
      <c r="AZ12" s="643"/>
      <c r="BA12" s="643"/>
      <c r="BB12" s="643"/>
      <c r="BC12" s="643"/>
      <c r="BD12" s="643"/>
      <c r="BE12" s="643"/>
      <c r="BF12" s="643"/>
      <c r="BG12" s="643"/>
      <c r="BH12" s="643"/>
      <c r="BI12" s="643"/>
      <c r="BJ12" s="643"/>
      <c r="BK12" s="643"/>
      <c r="BL12" s="643"/>
      <c r="BM12" s="643"/>
      <c r="BN12" s="643"/>
      <c r="BO12" s="643"/>
      <c r="BP12" s="643"/>
      <c r="BQ12" s="643"/>
      <c r="BR12" s="643"/>
      <c r="BS12" s="643"/>
      <c r="BT12" s="643"/>
      <c r="BU12" s="643"/>
      <c r="BV12" s="643"/>
      <c r="BW12" s="643"/>
      <c r="BX12" s="643"/>
      <c r="BY12" s="643"/>
      <c r="BZ12" s="643"/>
      <c r="CA12" s="643"/>
      <c r="CB12" s="643"/>
      <c r="CC12" s="643"/>
      <c r="CD12" s="643"/>
      <c r="CE12" s="643"/>
      <c r="CF12" s="643"/>
      <c r="CG12" s="643"/>
      <c r="CH12" s="643"/>
      <c r="CI12" s="643"/>
      <c r="CJ12" s="643"/>
      <c r="CK12" s="643"/>
      <c r="CL12" s="643"/>
      <c r="CM12" s="643"/>
      <c r="CN12" s="643"/>
      <c r="CO12" s="643"/>
      <c r="CP12" s="643"/>
      <c r="CQ12" s="643"/>
      <c r="CR12" s="643"/>
      <c r="CS12" s="643"/>
      <c r="CT12" s="643"/>
      <c r="CU12" s="643"/>
      <c r="CV12" s="643"/>
      <c r="CW12" s="643"/>
      <c r="CX12" s="643"/>
      <c r="CY12" s="643"/>
      <c r="CZ12" s="643"/>
      <c r="DA12" s="643"/>
      <c r="DB12" s="643"/>
      <c r="DC12" s="643"/>
      <c r="DD12" s="643"/>
      <c r="DE12" s="643"/>
      <c r="DF12" s="643"/>
      <c r="DG12" s="643"/>
      <c r="DH12" s="643"/>
      <c r="DI12" s="643"/>
      <c r="DJ12" s="643"/>
      <c r="DK12" s="643"/>
      <c r="DL12" s="643"/>
      <c r="DM12" s="643"/>
      <c r="DN12" s="643"/>
      <c r="DO12" s="643"/>
      <c r="DP12" s="643"/>
      <c r="DQ12" s="643"/>
      <c r="DR12" s="643"/>
      <c r="DS12" s="643"/>
      <c r="DT12" s="643"/>
      <c r="DU12" s="643"/>
      <c r="DV12" s="643"/>
      <c r="DW12" s="643"/>
      <c r="DX12" s="643"/>
      <c r="DY12" s="643"/>
      <c r="DZ12" s="643"/>
      <c r="EA12" s="643"/>
      <c r="EB12" s="643"/>
      <c r="EC12" s="643"/>
      <c r="ED12" s="643"/>
      <c r="EE12" s="643"/>
      <c r="EF12" s="643"/>
      <c r="EG12" s="643"/>
      <c r="EH12" s="643"/>
      <c r="EI12" s="643"/>
      <c r="EJ12" s="643"/>
      <c r="EK12" s="643"/>
      <c r="EL12" s="643"/>
      <c r="EM12" s="643"/>
      <c r="EN12" s="643"/>
      <c r="EO12" s="643"/>
      <c r="EP12" s="643"/>
      <c r="EQ12" s="643"/>
      <c r="ER12" s="643"/>
      <c r="ES12" s="643"/>
      <c r="ET12" s="643"/>
      <c r="EU12" s="643"/>
      <c r="EV12" s="643"/>
      <c r="EW12" s="643"/>
      <c r="EX12" s="643"/>
      <c r="EY12" s="643"/>
      <c r="EZ12" s="643"/>
      <c r="FA12" s="643"/>
      <c r="FB12" s="643"/>
      <c r="FC12" s="643"/>
      <c r="FD12" s="643"/>
      <c r="FE12" s="643"/>
      <c r="FF12" s="643"/>
      <c r="FG12" s="643"/>
      <c r="FH12" s="643"/>
      <c r="FI12" s="643"/>
      <c r="FJ12" s="643"/>
      <c r="FK12" s="643"/>
      <c r="FL12" s="643"/>
      <c r="FM12" s="643"/>
      <c r="FN12" s="643"/>
      <c r="FO12" s="643"/>
      <c r="FP12" s="643"/>
      <c r="FQ12" s="643"/>
      <c r="FR12" s="643"/>
      <c r="FS12" s="643"/>
      <c r="FT12" s="643"/>
      <c r="FU12" s="643"/>
      <c r="FV12" s="643"/>
      <c r="FW12" s="643"/>
      <c r="FX12" s="643"/>
      <c r="FY12" s="643"/>
      <c r="FZ12" s="643"/>
      <c r="GA12" s="643"/>
      <c r="GB12" s="643"/>
      <c r="GC12" s="643"/>
      <c r="GD12" s="643"/>
      <c r="GE12" s="643"/>
      <c r="GF12" s="643"/>
      <c r="GG12" s="643"/>
      <c r="GH12" s="643"/>
      <c r="GI12" s="643"/>
      <c r="GJ12" s="643"/>
      <c r="GK12" s="643"/>
      <c r="GL12" s="643"/>
      <c r="GM12" s="643"/>
      <c r="GN12" s="643"/>
      <c r="GO12" s="643"/>
      <c r="GP12" s="643"/>
      <c r="GQ12" s="643"/>
      <c r="GR12" s="643"/>
      <c r="GS12" s="643"/>
      <c r="GT12" s="643"/>
      <c r="GU12" s="643"/>
      <c r="GV12" s="643"/>
      <c r="GW12" s="643"/>
      <c r="GX12" s="643"/>
      <c r="GY12" s="643"/>
      <c r="GZ12" s="643"/>
      <c r="HA12" s="643"/>
      <c r="HB12" s="643"/>
      <c r="HC12" s="643"/>
      <c r="HD12" s="643"/>
      <c r="HE12" s="643"/>
      <c r="HF12" s="643"/>
      <c r="HG12" s="643"/>
      <c r="HH12" s="643"/>
      <c r="HI12" s="643"/>
      <c r="HJ12" s="643"/>
      <c r="HK12" s="643"/>
      <c r="HL12" s="643"/>
      <c r="HM12" s="643"/>
      <c r="HN12" s="643"/>
      <c r="HO12" s="643"/>
      <c r="HP12" s="643"/>
      <c r="HQ12" s="643"/>
      <c r="HR12" s="643"/>
      <c r="HS12" s="643"/>
      <c r="HT12" s="643"/>
      <c r="HU12" s="643"/>
      <c r="HV12" s="643"/>
      <c r="HW12" s="643"/>
      <c r="HX12" s="643"/>
      <c r="HY12" s="643"/>
      <c r="HZ12" s="643"/>
      <c r="IA12" s="643"/>
      <c r="IB12" s="643"/>
      <c r="IC12" s="643"/>
      <c r="ID12" s="643"/>
      <c r="IE12" s="643"/>
      <c r="IF12" s="643"/>
      <c r="IG12" s="643"/>
      <c r="IH12" s="643"/>
      <c r="II12" s="643"/>
      <c r="IJ12" s="643"/>
      <c r="IK12" s="643"/>
      <c r="IL12" s="643"/>
      <c r="IM12" s="643"/>
      <c r="IN12" s="643"/>
      <c r="IO12" s="643"/>
      <c r="IP12" s="643"/>
      <c r="IQ12" s="643"/>
      <c r="IR12" s="643"/>
      <c r="IS12" s="643"/>
    </row>
    <row r="13" spans="1:253" ht="18" customHeight="1">
      <c r="A13" s="652">
        <v>4</v>
      </c>
      <c r="B13" s="639">
        <v>720000</v>
      </c>
      <c r="C13" s="660" t="s">
        <v>758</v>
      </c>
      <c r="D13" s="654">
        <f>SUM(D14+D18)</f>
        <v>0</v>
      </c>
      <c r="E13" s="654">
        <f>SUM(E14+E18)</f>
        <v>0</v>
      </c>
      <c r="F13" s="655">
        <f t="shared" si="2"/>
        <v>0</v>
      </c>
      <c r="G13" s="654">
        <f>SUM(G14+G18)</f>
        <v>0</v>
      </c>
      <c r="H13" s="654">
        <f>SUM(H14+H18)</f>
        <v>0</v>
      </c>
      <c r="I13" s="654">
        <f t="shared" si="0"/>
        <v>0</v>
      </c>
      <c r="J13" s="656" t="e">
        <f t="shared" si="1"/>
        <v>#DIV/0!</v>
      </c>
      <c r="K13" s="657" t="e">
        <f t="shared" si="3"/>
        <v>#DIV/0!</v>
      </c>
      <c r="L13" s="643"/>
      <c r="M13" s="643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643"/>
      <c r="AF13" s="643"/>
      <c r="AG13" s="643"/>
      <c r="AH13" s="643"/>
      <c r="AI13" s="643"/>
      <c r="AJ13" s="643"/>
      <c r="AK13" s="643"/>
      <c r="AL13" s="643"/>
      <c r="AM13" s="643"/>
      <c r="AN13" s="643"/>
      <c r="AO13" s="643"/>
      <c r="AP13" s="643"/>
      <c r="AQ13" s="643"/>
      <c r="AR13" s="643"/>
      <c r="AS13" s="643"/>
      <c r="AT13" s="643"/>
      <c r="AU13" s="643"/>
      <c r="AV13" s="643"/>
      <c r="AW13" s="643"/>
      <c r="AX13" s="643"/>
      <c r="AY13" s="643"/>
      <c r="AZ13" s="643"/>
      <c r="BA13" s="643"/>
      <c r="BB13" s="643"/>
      <c r="BC13" s="643"/>
      <c r="BD13" s="643"/>
      <c r="BE13" s="643"/>
      <c r="BF13" s="643"/>
      <c r="BG13" s="643"/>
      <c r="BH13" s="643"/>
      <c r="BI13" s="643"/>
      <c r="BJ13" s="643"/>
      <c r="BK13" s="643"/>
      <c r="BL13" s="643"/>
      <c r="BM13" s="643"/>
      <c r="BN13" s="643"/>
      <c r="BO13" s="643"/>
      <c r="BP13" s="643"/>
      <c r="BQ13" s="643"/>
      <c r="BR13" s="643"/>
      <c r="BS13" s="643"/>
      <c r="BT13" s="643"/>
      <c r="BU13" s="643"/>
      <c r="BV13" s="643"/>
      <c r="BW13" s="643"/>
      <c r="BX13" s="643"/>
      <c r="BY13" s="643"/>
      <c r="BZ13" s="643"/>
      <c r="CA13" s="643"/>
      <c r="CB13" s="643"/>
      <c r="CC13" s="643"/>
      <c r="CD13" s="643"/>
      <c r="CE13" s="643"/>
      <c r="CF13" s="643"/>
      <c r="CG13" s="643"/>
      <c r="CH13" s="643"/>
      <c r="CI13" s="643"/>
      <c r="CJ13" s="643"/>
      <c r="CK13" s="643"/>
      <c r="CL13" s="643"/>
      <c r="CM13" s="643"/>
      <c r="CN13" s="643"/>
      <c r="CO13" s="643"/>
      <c r="CP13" s="643"/>
      <c r="CQ13" s="643"/>
      <c r="CR13" s="643"/>
      <c r="CS13" s="643"/>
      <c r="CT13" s="643"/>
      <c r="CU13" s="643"/>
      <c r="CV13" s="643"/>
      <c r="CW13" s="643"/>
      <c r="CX13" s="643"/>
      <c r="CY13" s="643"/>
      <c r="CZ13" s="643"/>
      <c r="DA13" s="643"/>
      <c r="DB13" s="643"/>
      <c r="DC13" s="643"/>
      <c r="DD13" s="643"/>
      <c r="DE13" s="643"/>
      <c r="DF13" s="643"/>
      <c r="DG13" s="643"/>
      <c r="DH13" s="643"/>
      <c r="DI13" s="643"/>
      <c r="DJ13" s="643"/>
      <c r="DK13" s="643"/>
      <c r="DL13" s="643"/>
      <c r="DM13" s="643"/>
      <c r="DN13" s="643"/>
      <c r="DO13" s="643"/>
      <c r="DP13" s="643"/>
      <c r="DQ13" s="643"/>
      <c r="DR13" s="643"/>
      <c r="DS13" s="643"/>
      <c r="DT13" s="643"/>
      <c r="DU13" s="643"/>
      <c r="DV13" s="643"/>
      <c r="DW13" s="643"/>
      <c r="DX13" s="643"/>
      <c r="DY13" s="643"/>
      <c r="DZ13" s="643"/>
      <c r="EA13" s="643"/>
      <c r="EB13" s="643"/>
      <c r="EC13" s="643"/>
      <c r="ED13" s="643"/>
      <c r="EE13" s="643"/>
      <c r="EF13" s="643"/>
      <c r="EG13" s="643"/>
      <c r="EH13" s="643"/>
      <c r="EI13" s="643"/>
      <c r="EJ13" s="643"/>
      <c r="EK13" s="643"/>
      <c r="EL13" s="643"/>
      <c r="EM13" s="643"/>
      <c r="EN13" s="643"/>
      <c r="EO13" s="643"/>
      <c r="EP13" s="643"/>
      <c r="EQ13" s="643"/>
      <c r="ER13" s="643"/>
      <c r="ES13" s="643"/>
      <c r="ET13" s="643"/>
      <c r="EU13" s="643"/>
      <c r="EV13" s="643"/>
      <c r="EW13" s="643"/>
      <c r="EX13" s="643"/>
      <c r="EY13" s="643"/>
      <c r="EZ13" s="643"/>
      <c r="FA13" s="643"/>
      <c r="FB13" s="643"/>
      <c r="FC13" s="643"/>
      <c r="FD13" s="643"/>
      <c r="FE13" s="643"/>
      <c r="FF13" s="643"/>
      <c r="FG13" s="643"/>
      <c r="FH13" s="643"/>
      <c r="FI13" s="643"/>
      <c r="FJ13" s="643"/>
      <c r="FK13" s="643"/>
      <c r="FL13" s="643"/>
      <c r="FM13" s="643"/>
      <c r="FN13" s="643"/>
      <c r="FO13" s="643"/>
      <c r="FP13" s="643"/>
      <c r="FQ13" s="643"/>
      <c r="FR13" s="643"/>
      <c r="FS13" s="643"/>
      <c r="FT13" s="643"/>
      <c r="FU13" s="643"/>
      <c r="FV13" s="643"/>
      <c r="FW13" s="643"/>
      <c r="FX13" s="643"/>
      <c r="FY13" s="643"/>
      <c r="FZ13" s="643"/>
      <c r="GA13" s="643"/>
      <c r="GB13" s="643"/>
      <c r="GC13" s="643"/>
      <c r="GD13" s="643"/>
      <c r="GE13" s="643"/>
      <c r="GF13" s="643"/>
      <c r="GG13" s="643"/>
      <c r="GH13" s="643"/>
      <c r="GI13" s="643"/>
      <c r="GJ13" s="643"/>
      <c r="GK13" s="643"/>
      <c r="GL13" s="643"/>
      <c r="GM13" s="643"/>
      <c r="GN13" s="643"/>
      <c r="GO13" s="643"/>
      <c r="GP13" s="643"/>
      <c r="GQ13" s="643"/>
      <c r="GR13" s="643"/>
      <c r="GS13" s="643"/>
      <c r="GT13" s="643"/>
      <c r="GU13" s="643"/>
      <c r="GV13" s="643"/>
      <c r="GW13" s="643"/>
      <c r="GX13" s="643"/>
      <c r="GY13" s="643"/>
      <c r="GZ13" s="643"/>
      <c r="HA13" s="643"/>
      <c r="HB13" s="643"/>
      <c r="HC13" s="643"/>
      <c r="HD13" s="643"/>
      <c r="HE13" s="643"/>
      <c r="HF13" s="643"/>
      <c r="HG13" s="643"/>
      <c r="HH13" s="643"/>
      <c r="HI13" s="643"/>
      <c r="HJ13" s="643"/>
      <c r="HK13" s="643"/>
      <c r="HL13" s="643"/>
      <c r="HM13" s="643"/>
      <c r="HN13" s="643"/>
      <c r="HO13" s="643"/>
      <c r="HP13" s="643"/>
      <c r="HQ13" s="643"/>
      <c r="HR13" s="643"/>
      <c r="HS13" s="643"/>
      <c r="HT13" s="643"/>
      <c r="HU13" s="643"/>
      <c r="HV13" s="643"/>
      <c r="HW13" s="643"/>
      <c r="HX13" s="643"/>
      <c r="HY13" s="643"/>
      <c r="HZ13" s="643"/>
      <c r="IA13" s="643"/>
      <c r="IB13" s="643"/>
      <c r="IC13" s="643"/>
      <c r="ID13" s="643"/>
      <c r="IE13" s="643"/>
      <c r="IF13" s="643"/>
      <c r="IG13" s="643"/>
      <c r="IH13" s="643"/>
      <c r="II13" s="643"/>
      <c r="IJ13" s="643"/>
      <c r="IK13" s="643"/>
      <c r="IL13" s="643"/>
      <c r="IM13" s="643"/>
      <c r="IN13" s="643"/>
      <c r="IO13" s="643"/>
      <c r="IP13" s="643"/>
      <c r="IQ13" s="643"/>
      <c r="IR13" s="643"/>
      <c r="IS13" s="643"/>
    </row>
    <row r="14" spans="1:253" ht="25.5" customHeight="1">
      <c r="A14" s="652">
        <v>5</v>
      </c>
      <c r="B14" s="658">
        <v>721000</v>
      </c>
      <c r="C14" s="661" t="s">
        <v>759</v>
      </c>
      <c r="D14" s="654">
        <f>SUM(D15:D17)</f>
        <v>0</v>
      </c>
      <c r="E14" s="654">
        <f>SUM(E15:E17)</f>
        <v>0</v>
      </c>
      <c r="F14" s="655">
        <f t="shared" si="2"/>
        <v>0</v>
      </c>
      <c r="G14" s="654">
        <f>SUM(G15:G17)</f>
        <v>0</v>
      </c>
      <c r="H14" s="654">
        <f>SUM(H15:H17)</f>
        <v>0</v>
      </c>
      <c r="I14" s="654">
        <f t="shared" si="0"/>
        <v>0</v>
      </c>
      <c r="J14" s="656" t="e">
        <f t="shared" si="1"/>
        <v>#DIV/0!</v>
      </c>
      <c r="K14" s="657" t="e">
        <f t="shared" si="3"/>
        <v>#DIV/0!</v>
      </c>
      <c r="L14" s="643"/>
      <c r="M14" s="643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643"/>
      <c r="AK14" s="643"/>
      <c r="AL14" s="643"/>
      <c r="AM14" s="643"/>
      <c r="AN14" s="643"/>
      <c r="AO14" s="643"/>
      <c r="AP14" s="643"/>
      <c r="AQ14" s="643"/>
      <c r="AR14" s="643"/>
      <c r="AS14" s="643"/>
      <c r="AT14" s="643"/>
      <c r="AU14" s="643"/>
      <c r="AV14" s="643"/>
      <c r="AW14" s="643"/>
      <c r="AX14" s="643"/>
      <c r="AY14" s="643"/>
      <c r="AZ14" s="643"/>
      <c r="BA14" s="643"/>
      <c r="BB14" s="643"/>
      <c r="BC14" s="643"/>
      <c r="BD14" s="643"/>
      <c r="BE14" s="643"/>
      <c r="BF14" s="643"/>
      <c r="BG14" s="643"/>
      <c r="BH14" s="643"/>
      <c r="BI14" s="643"/>
      <c r="BJ14" s="643"/>
      <c r="BK14" s="643"/>
      <c r="BL14" s="643"/>
      <c r="BM14" s="643"/>
      <c r="BN14" s="643"/>
      <c r="BO14" s="643"/>
      <c r="BP14" s="643"/>
      <c r="BQ14" s="643"/>
      <c r="BR14" s="643"/>
      <c r="BS14" s="643"/>
      <c r="BT14" s="643"/>
      <c r="BU14" s="643"/>
      <c r="BV14" s="643"/>
      <c r="BW14" s="643"/>
      <c r="BX14" s="643"/>
      <c r="BY14" s="643"/>
      <c r="BZ14" s="643"/>
      <c r="CA14" s="643"/>
      <c r="CB14" s="643"/>
      <c r="CC14" s="643"/>
      <c r="CD14" s="643"/>
      <c r="CE14" s="643"/>
      <c r="CF14" s="643"/>
      <c r="CG14" s="643"/>
      <c r="CH14" s="643"/>
      <c r="CI14" s="643"/>
      <c r="CJ14" s="643"/>
      <c r="CK14" s="643"/>
      <c r="CL14" s="643"/>
      <c r="CM14" s="643"/>
      <c r="CN14" s="643"/>
      <c r="CO14" s="643"/>
      <c r="CP14" s="643"/>
      <c r="CQ14" s="643"/>
      <c r="CR14" s="643"/>
      <c r="CS14" s="643"/>
      <c r="CT14" s="643"/>
      <c r="CU14" s="643"/>
      <c r="CV14" s="643"/>
      <c r="CW14" s="643"/>
      <c r="CX14" s="643"/>
      <c r="CY14" s="643"/>
      <c r="CZ14" s="643"/>
      <c r="DA14" s="643"/>
      <c r="DB14" s="643"/>
      <c r="DC14" s="643"/>
      <c r="DD14" s="643"/>
      <c r="DE14" s="643"/>
      <c r="DF14" s="643"/>
      <c r="DG14" s="643"/>
      <c r="DH14" s="643"/>
      <c r="DI14" s="643"/>
      <c r="DJ14" s="643"/>
      <c r="DK14" s="643"/>
      <c r="DL14" s="643"/>
      <c r="DM14" s="643"/>
      <c r="DN14" s="643"/>
      <c r="DO14" s="643"/>
      <c r="DP14" s="643"/>
      <c r="DQ14" s="643"/>
      <c r="DR14" s="643"/>
      <c r="DS14" s="643"/>
      <c r="DT14" s="643"/>
      <c r="DU14" s="643"/>
      <c r="DV14" s="643"/>
      <c r="DW14" s="643"/>
      <c r="DX14" s="643"/>
      <c r="DY14" s="643"/>
      <c r="DZ14" s="643"/>
      <c r="EA14" s="643"/>
      <c r="EB14" s="643"/>
      <c r="EC14" s="643"/>
      <c r="ED14" s="643"/>
      <c r="EE14" s="643"/>
      <c r="EF14" s="643"/>
      <c r="EG14" s="643"/>
      <c r="EH14" s="643"/>
      <c r="EI14" s="643"/>
      <c r="EJ14" s="643"/>
      <c r="EK14" s="643"/>
      <c r="EL14" s="643"/>
      <c r="EM14" s="643"/>
      <c r="EN14" s="643"/>
      <c r="EO14" s="643"/>
      <c r="EP14" s="643"/>
      <c r="EQ14" s="643"/>
      <c r="ER14" s="643"/>
      <c r="ES14" s="643"/>
      <c r="ET14" s="643"/>
      <c r="EU14" s="643"/>
      <c r="EV14" s="643"/>
      <c r="EW14" s="643"/>
      <c r="EX14" s="643"/>
      <c r="EY14" s="643"/>
      <c r="EZ14" s="643"/>
      <c r="FA14" s="643"/>
      <c r="FB14" s="643"/>
      <c r="FC14" s="643"/>
      <c r="FD14" s="643"/>
      <c r="FE14" s="643"/>
      <c r="FF14" s="643"/>
      <c r="FG14" s="643"/>
      <c r="FH14" s="643"/>
      <c r="FI14" s="643"/>
      <c r="FJ14" s="643"/>
      <c r="FK14" s="643"/>
      <c r="FL14" s="643"/>
      <c r="FM14" s="643"/>
      <c r="FN14" s="643"/>
      <c r="FO14" s="643"/>
      <c r="FP14" s="643"/>
      <c r="FQ14" s="643"/>
      <c r="FR14" s="643"/>
      <c r="FS14" s="643"/>
      <c r="FT14" s="643"/>
      <c r="FU14" s="643"/>
      <c r="FV14" s="643"/>
      <c r="FW14" s="643"/>
      <c r="FX14" s="643"/>
      <c r="FY14" s="643"/>
      <c r="FZ14" s="643"/>
      <c r="GA14" s="643"/>
      <c r="GB14" s="643"/>
      <c r="GC14" s="643"/>
      <c r="GD14" s="643"/>
      <c r="GE14" s="643"/>
      <c r="GF14" s="643"/>
      <c r="GG14" s="643"/>
      <c r="GH14" s="643"/>
      <c r="GI14" s="643"/>
      <c r="GJ14" s="643"/>
      <c r="GK14" s="643"/>
      <c r="GL14" s="643"/>
      <c r="GM14" s="643"/>
      <c r="GN14" s="643"/>
      <c r="GO14" s="643"/>
      <c r="GP14" s="643"/>
      <c r="GQ14" s="643"/>
      <c r="GR14" s="643"/>
      <c r="GS14" s="643"/>
      <c r="GT14" s="643"/>
      <c r="GU14" s="643"/>
      <c r="GV14" s="643"/>
      <c r="GW14" s="643"/>
      <c r="GX14" s="643"/>
      <c r="GY14" s="643"/>
      <c r="GZ14" s="643"/>
      <c r="HA14" s="643"/>
      <c r="HB14" s="643"/>
      <c r="HC14" s="643"/>
      <c r="HD14" s="643"/>
      <c r="HE14" s="643"/>
      <c r="HF14" s="643"/>
      <c r="HG14" s="643"/>
      <c r="HH14" s="643"/>
      <c r="HI14" s="643"/>
      <c r="HJ14" s="643"/>
      <c r="HK14" s="643"/>
      <c r="HL14" s="643"/>
      <c r="HM14" s="643"/>
      <c r="HN14" s="643"/>
      <c r="HO14" s="643"/>
      <c r="HP14" s="643"/>
      <c r="HQ14" s="643"/>
      <c r="HR14" s="643"/>
      <c r="HS14" s="643"/>
      <c r="HT14" s="643"/>
      <c r="HU14" s="643"/>
      <c r="HV14" s="643"/>
      <c r="HW14" s="643"/>
      <c r="HX14" s="643"/>
      <c r="HY14" s="643"/>
      <c r="HZ14" s="643"/>
      <c r="IA14" s="643"/>
      <c r="IB14" s="643"/>
      <c r="IC14" s="643"/>
      <c r="ID14" s="643"/>
      <c r="IE14" s="643"/>
      <c r="IF14" s="643"/>
      <c r="IG14" s="643"/>
      <c r="IH14" s="643"/>
      <c r="II14" s="643"/>
      <c r="IJ14" s="643"/>
      <c r="IK14" s="643"/>
      <c r="IL14" s="643"/>
      <c r="IM14" s="643"/>
      <c r="IN14" s="643"/>
      <c r="IO14" s="643"/>
      <c r="IP14" s="643"/>
      <c r="IQ14" s="643"/>
      <c r="IR14" s="643"/>
      <c r="IS14" s="643"/>
    </row>
    <row r="15" spans="1:253" ht="18.75" customHeight="1">
      <c r="A15" s="652">
        <v>6</v>
      </c>
      <c r="B15" s="658">
        <v>721100</v>
      </c>
      <c r="C15" s="659" t="s">
        <v>523</v>
      </c>
      <c r="D15" s="654"/>
      <c r="E15" s="654"/>
      <c r="F15" s="655">
        <f t="shared" si="2"/>
        <v>0</v>
      </c>
      <c r="G15" s="654"/>
      <c r="H15" s="654"/>
      <c r="I15" s="654">
        <f t="shared" si="0"/>
        <v>0</v>
      </c>
      <c r="J15" s="656" t="e">
        <f t="shared" si="1"/>
        <v>#DIV/0!</v>
      </c>
      <c r="K15" s="657" t="e">
        <f t="shared" si="3"/>
        <v>#DIV/0!</v>
      </c>
      <c r="L15" s="643"/>
      <c r="M15" s="643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  <c r="AO15" s="643"/>
      <c r="AP15" s="643"/>
      <c r="AQ15" s="643"/>
      <c r="AR15" s="643"/>
      <c r="AS15" s="643"/>
      <c r="AT15" s="643"/>
      <c r="AU15" s="643"/>
      <c r="AV15" s="643"/>
      <c r="AW15" s="643"/>
      <c r="AX15" s="643"/>
      <c r="AY15" s="643"/>
      <c r="AZ15" s="643"/>
      <c r="BA15" s="643"/>
      <c r="BB15" s="643"/>
      <c r="BC15" s="643"/>
      <c r="BD15" s="643"/>
      <c r="BE15" s="643"/>
      <c r="BF15" s="643"/>
      <c r="BG15" s="643"/>
      <c r="BH15" s="643"/>
      <c r="BI15" s="643"/>
      <c r="BJ15" s="643"/>
      <c r="BK15" s="643"/>
      <c r="BL15" s="643"/>
      <c r="BM15" s="643"/>
      <c r="BN15" s="643"/>
      <c r="BO15" s="643"/>
      <c r="BP15" s="643"/>
      <c r="BQ15" s="643"/>
      <c r="BR15" s="643"/>
      <c r="BS15" s="643"/>
      <c r="BT15" s="643"/>
      <c r="BU15" s="643"/>
      <c r="BV15" s="643"/>
      <c r="BW15" s="643"/>
      <c r="BX15" s="643"/>
      <c r="BY15" s="643"/>
      <c r="BZ15" s="643"/>
      <c r="CA15" s="643"/>
      <c r="CB15" s="643"/>
      <c r="CC15" s="643"/>
      <c r="CD15" s="643"/>
      <c r="CE15" s="643"/>
      <c r="CF15" s="643"/>
      <c r="CG15" s="643"/>
      <c r="CH15" s="643"/>
      <c r="CI15" s="643"/>
      <c r="CJ15" s="643"/>
      <c r="CK15" s="643"/>
      <c r="CL15" s="643"/>
      <c r="CM15" s="643"/>
      <c r="CN15" s="643"/>
      <c r="CO15" s="643"/>
      <c r="CP15" s="643"/>
      <c r="CQ15" s="643"/>
      <c r="CR15" s="643"/>
      <c r="CS15" s="643"/>
      <c r="CT15" s="643"/>
      <c r="CU15" s="643"/>
      <c r="CV15" s="643"/>
      <c r="CW15" s="643"/>
      <c r="CX15" s="643"/>
      <c r="CY15" s="643"/>
      <c r="CZ15" s="643"/>
      <c r="DA15" s="643"/>
      <c r="DB15" s="643"/>
      <c r="DC15" s="643"/>
      <c r="DD15" s="643"/>
      <c r="DE15" s="643"/>
      <c r="DF15" s="643"/>
      <c r="DG15" s="643"/>
      <c r="DH15" s="643"/>
      <c r="DI15" s="643"/>
      <c r="DJ15" s="643"/>
      <c r="DK15" s="643"/>
      <c r="DL15" s="643"/>
      <c r="DM15" s="643"/>
      <c r="DN15" s="643"/>
      <c r="DO15" s="643"/>
      <c r="DP15" s="643"/>
      <c r="DQ15" s="643"/>
      <c r="DR15" s="643"/>
      <c r="DS15" s="643"/>
      <c r="DT15" s="643"/>
      <c r="DU15" s="643"/>
      <c r="DV15" s="643"/>
      <c r="DW15" s="643"/>
      <c r="DX15" s="643"/>
      <c r="DY15" s="643"/>
      <c r="DZ15" s="643"/>
      <c r="EA15" s="643"/>
      <c r="EB15" s="643"/>
      <c r="EC15" s="643"/>
      <c r="ED15" s="643"/>
      <c r="EE15" s="643"/>
      <c r="EF15" s="643"/>
      <c r="EG15" s="643"/>
      <c r="EH15" s="643"/>
      <c r="EI15" s="643"/>
      <c r="EJ15" s="643"/>
      <c r="EK15" s="643"/>
      <c r="EL15" s="643"/>
      <c r="EM15" s="643"/>
      <c r="EN15" s="643"/>
      <c r="EO15" s="643"/>
      <c r="EP15" s="643"/>
      <c r="EQ15" s="643"/>
      <c r="ER15" s="643"/>
      <c r="ES15" s="643"/>
      <c r="ET15" s="643"/>
      <c r="EU15" s="643"/>
      <c r="EV15" s="643"/>
      <c r="EW15" s="643"/>
      <c r="EX15" s="643"/>
      <c r="EY15" s="643"/>
      <c r="EZ15" s="643"/>
      <c r="FA15" s="643"/>
      <c r="FB15" s="643"/>
      <c r="FC15" s="643"/>
      <c r="FD15" s="643"/>
      <c r="FE15" s="643"/>
      <c r="FF15" s="643"/>
      <c r="FG15" s="643"/>
      <c r="FH15" s="643"/>
      <c r="FI15" s="643"/>
      <c r="FJ15" s="643"/>
      <c r="FK15" s="643"/>
      <c r="FL15" s="643"/>
      <c r="FM15" s="643"/>
      <c r="FN15" s="643"/>
      <c r="FO15" s="643"/>
      <c r="FP15" s="643"/>
      <c r="FQ15" s="643"/>
      <c r="FR15" s="643"/>
      <c r="FS15" s="643"/>
      <c r="FT15" s="643"/>
      <c r="FU15" s="643"/>
      <c r="FV15" s="643"/>
      <c r="FW15" s="643"/>
      <c r="FX15" s="643"/>
      <c r="FY15" s="643"/>
      <c r="FZ15" s="643"/>
      <c r="GA15" s="643"/>
      <c r="GB15" s="643"/>
      <c r="GC15" s="643"/>
      <c r="GD15" s="643"/>
      <c r="GE15" s="643"/>
      <c r="GF15" s="643"/>
      <c r="GG15" s="643"/>
      <c r="GH15" s="643"/>
      <c r="GI15" s="643"/>
      <c r="GJ15" s="643"/>
      <c r="GK15" s="643"/>
      <c r="GL15" s="643"/>
      <c r="GM15" s="643"/>
      <c r="GN15" s="643"/>
      <c r="GO15" s="643"/>
      <c r="GP15" s="643"/>
      <c r="GQ15" s="643"/>
      <c r="GR15" s="643"/>
      <c r="GS15" s="643"/>
      <c r="GT15" s="643"/>
      <c r="GU15" s="643"/>
      <c r="GV15" s="643"/>
      <c r="GW15" s="643"/>
      <c r="GX15" s="643"/>
      <c r="GY15" s="643"/>
      <c r="GZ15" s="643"/>
      <c r="HA15" s="643"/>
      <c r="HB15" s="643"/>
      <c r="HC15" s="643"/>
      <c r="HD15" s="643"/>
      <c r="HE15" s="643"/>
      <c r="HF15" s="643"/>
      <c r="HG15" s="643"/>
      <c r="HH15" s="643"/>
      <c r="HI15" s="643"/>
      <c r="HJ15" s="643"/>
      <c r="HK15" s="643"/>
      <c r="HL15" s="643"/>
      <c r="HM15" s="643"/>
      <c r="HN15" s="643"/>
      <c r="HO15" s="643"/>
      <c r="HP15" s="643"/>
      <c r="HQ15" s="643"/>
      <c r="HR15" s="643"/>
      <c r="HS15" s="643"/>
      <c r="HT15" s="643"/>
      <c r="HU15" s="643"/>
      <c r="HV15" s="643"/>
      <c r="HW15" s="643"/>
      <c r="HX15" s="643"/>
      <c r="HY15" s="643"/>
      <c r="HZ15" s="643"/>
      <c r="IA15" s="643"/>
      <c r="IB15" s="643"/>
      <c r="IC15" s="643"/>
      <c r="ID15" s="643"/>
      <c r="IE15" s="643"/>
      <c r="IF15" s="643"/>
      <c r="IG15" s="643"/>
      <c r="IH15" s="643"/>
      <c r="II15" s="643"/>
      <c r="IJ15" s="643"/>
      <c r="IK15" s="643"/>
      <c r="IL15" s="643"/>
      <c r="IM15" s="643"/>
      <c r="IN15" s="643"/>
      <c r="IO15" s="643"/>
      <c r="IP15" s="643"/>
      <c r="IQ15" s="643"/>
      <c r="IR15" s="643"/>
      <c r="IS15" s="643"/>
    </row>
    <row r="16" spans="1:253" ht="12.75" customHeight="1">
      <c r="A16" s="652">
        <v>7</v>
      </c>
      <c r="B16" s="658">
        <v>721200</v>
      </c>
      <c r="C16" s="659" t="s">
        <v>532</v>
      </c>
      <c r="D16" s="654"/>
      <c r="E16" s="654"/>
      <c r="F16" s="655">
        <f t="shared" si="2"/>
        <v>0</v>
      </c>
      <c r="G16" s="654"/>
      <c r="H16" s="654"/>
      <c r="I16" s="654">
        <f t="shared" si="0"/>
        <v>0</v>
      </c>
      <c r="J16" s="656" t="e">
        <f t="shared" si="1"/>
        <v>#DIV/0!</v>
      </c>
      <c r="K16" s="657" t="e">
        <f t="shared" si="3"/>
        <v>#DIV/0!</v>
      </c>
      <c r="L16" s="643"/>
      <c r="M16" s="643"/>
      <c r="N16" s="643"/>
      <c r="O16" s="643"/>
      <c r="P16" s="643"/>
      <c r="Q16" s="643"/>
      <c r="R16" s="643"/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  <c r="AO16" s="643"/>
      <c r="AP16" s="643"/>
      <c r="AQ16" s="643"/>
      <c r="AR16" s="643"/>
      <c r="AS16" s="643"/>
      <c r="AT16" s="643"/>
      <c r="AU16" s="643"/>
      <c r="AV16" s="643"/>
      <c r="AW16" s="643"/>
      <c r="AX16" s="643"/>
      <c r="AY16" s="643"/>
      <c r="AZ16" s="643"/>
      <c r="BA16" s="643"/>
      <c r="BB16" s="643"/>
      <c r="BC16" s="643"/>
      <c r="BD16" s="643"/>
      <c r="BE16" s="643"/>
      <c r="BF16" s="643"/>
      <c r="BG16" s="643"/>
      <c r="BH16" s="643"/>
      <c r="BI16" s="643"/>
      <c r="BJ16" s="643"/>
      <c r="BK16" s="643"/>
      <c r="BL16" s="643"/>
      <c r="BM16" s="643"/>
      <c r="BN16" s="643"/>
      <c r="BO16" s="643"/>
      <c r="BP16" s="643"/>
      <c r="BQ16" s="643"/>
      <c r="BR16" s="643"/>
      <c r="BS16" s="643"/>
      <c r="BT16" s="643"/>
      <c r="BU16" s="643"/>
      <c r="BV16" s="643"/>
      <c r="BW16" s="643"/>
      <c r="BX16" s="643"/>
      <c r="BY16" s="643"/>
      <c r="BZ16" s="643"/>
      <c r="CA16" s="643"/>
      <c r="CB16" s="643"/>
      <c r="CC16" s="643"/>
      <c r="CD16" s="643"/>
      <c r="CE16" s="643"/>
      <c r="CF16" s="643"/>
      <c r="CG16" s="643"/>
      <c r="CH16" s="643"/>
      <c r="CI16" s="643"/>
      <c r="CJ16" s="643"/>
      <c r="CK16" s="643"/>
      <c r="CL16" s="643"/>
      <c r="CM16" s="643"/>
      <c r="CN16" s="643"/>
      <c r="CO16" s="643"/>
      <c r="CP16" s="643"/>
      <c r="CQ16" s="643"/>
      <c r="CR16" s="643"/>
      <c r="CS16" s="643"/>
      <c r="CT16" s="643"/>
      <c r="CU16" s="643"/>
      <c r="CV16" s="643"/>
      <c r="CW16" s="643"/>
      <c r="CX16" s="643"/>
      <c r="CY16" s="643"/>
      <c r="CZ16" s="643"/>
      <c r="DA16" s="643"/>
      <c r="DB16" s="643"/>
      <c r="DC16" s="643"/>
      <c r="DD16" s="643"/>
      <c r="DE16" s="643"/>
      <c r="DF16" s="643"/>
      <c r="DG16" s="643"/>
      <c r="DH16" s="643"/>
      <c r="DI16" s="643"/>
      <c r="DJ16" s="643"/>
      <c r="DK16" s="643"/>
      <c r="DL16" s="643"/>
      <c r="DM16" s="643"/>
      <c r="DN16" s="643"/>
      <c r="DO16" s="643"/>
      <c r="DP16" s="643"/>
      <c r="DQ16" s="643"/>
      <c r="DR16" s="643"/>
      <c r="DS16" s="643"/>
      <c r="DT16" s="643"/>
      <c r="DU16" s="643"/>
      <c r="DV16" s="643"/>
      <c r="DW16" s="643"/>
      <c r="DX16" s="643"/>
      <c r="DY16" s="643"/>
      <c r="DZ16" s="643"/>
      <c r="EA16" s="643"/>
      <c r="EB16" s="643"/>
      <c r="EC16" s="643"/>
      <c r="ED16" s="643"/>
      <c r="EE16" s="643"/>
      <c r="EF16" s="643"/>
      <c r="EG16" s="643"/>
      <c r="EH16" s="643"/>
      <c r="EI16" s="643"/>
      <c r="EJ16" s="643"/>
      <c r="EK16" s="643"/>
      <c r="EL16" s="643"/>
      <c r="EM16" s="643"/>
      <c r="EN16" s="643"/>
      <c r="EO16" s="643"/>
      <c r="EP16" s="643"/>
      <c r="EQ16" s="643"/>
      <c r="ER16" s="643"/>
      <c r="ES16" s="643"/>
      <c r="ET16" s="643"/>
      <c r="EU16" s="643"/>
      <c r="EV16" s="643"/>
      <c r="EW16" s="643"/>
      <c r="EX16" s="643"/>
      <c r="EY16" s="643"/>
      <c r="EZ16" s="643"/>
      <c r="FA16" s="643"/>
      <c r="FB16" s="643"/>
      <c r="FC16" s="643"/>
      <c r="FD16" s="643"/>
      <c r="FE16" s="643"/>
      <c r="FF16" s="643"/>
      <c r="FG16" s="643"/>
      <c r="FH16" s="643"/>
      <c r="FI16" s="643"/>
      <c r="FJ16" s="643"/>
      <c r="FK16" s="643"/>
      <c r="FL16" s="643"/>
      <c r="FM16" s="643"/>
      <c r="FN16" s="643"/>
      <c r="FO16" s="643"/>
      <c r="FP16" s="643"/>
      <c r="FQ16" s="643"/>
      <c r="FR16" s="643"/>
      <c r="FS16" s="643"/>
      <c r="FT16" s="643"/>
      <c r="FU16" s="643"/>
      <c r="FV16" s="643"/>
      <c r="FW16" s="643"/>
      <c r="FX16" s="643"/>
      <c r="FY16" s="643"/>
      <c r="FZ16" s="643"/>
      <c r="GA16" s="643"/>
      <c r="GB16" s="643"/>
      <c r="GC16" s="643"/>
      <c r="GD16" s="643"/>
      <c r="GE16" s="643"/>
      <c r="GF16" s="643"/>
      <c r="GG16" s="643"/>
      <c r="GH16" s="643"/>
      <c r="GI16" s="643"/>
      <c r="GJ16" s="643"/>
      <c r="GK16" s="643"/>
      <c r="GL16" s="643"/>
      <c r="GM16" s="643"/>
      <c r="GN16" s="643"/>
      <c r="GO16" s="643"/>
      <c r="GP16" s="643"/>
      <c r="GQ16" s="643"/>
      <c r="GR16" s="643"/>
      <c r="GS16" s="643"/>
      <c r="GT16" s="643"/>
      <c r="GU16" s="643"/>
      <c r="GV16" s="643"/>
      <c r="GW16" s="643"/>
      <c r="GX16" s="643"/>
      <c r="GY16" s="643"/>
      <c r="GZ16" s="643"/>
      <c r="HA16" s="643"/>
      <c r="HB16" s="643"/>
      <c r="HC16" s="643"/>
      <c r="HD16" s="643"/>
      <c r="HE16" s="643"/>
      <c r="HF16" s="643"/>
      <c r="HG16" s="643"/>
      <c r="HH16" s="643"/>
      <c r="HI16" s="643"/>
      <c r="HJ16" s="643"/>
      <c r="HK16" s="643"/>
      <c r="HL16" s="643"/>
      <c r="HM16" s="643"/>
      <c r="HN16" s="643"/>
      <c r="HO16" s="643"/>
      <c r="HP16" s="643"/>
      <c r="HQ16" s="643"/>
      <c r="HR16" s="643"/>
      <c r="HS16" s="643"/>
      <c r="HT16" s="643"/>
      <c r="HU16" s="643"/>
      <c r="HV16" s="643"/>
      <c r="HW16" s="643"/>
      <c r="HX16" s="643"/>
      <c r="HY16" s="643"/>
      <c r="HZ16" s="643"/>
      <c r="IA16" s="643"/>
      <c r="IB16" s="643"/>
      <c r="IC16" s="643"/>
      <c r="ID16" s="643"/>
      <c r="IE16" s="643"/>
      <c r="IF16" s="643"/>
      <c r="IG16" s="643"/>
      <c r="IH16" s="643"/>
      <c r="II16" s="643"/>
      <c r="IJ16" s="643"/>
      <c r="IK16" s="643"/>
      <c r="IL16" s="643"/>
      <c r="IM16" s="643"/>
      <c r="IN16" s="643"/>
      <c r="IO16" s="643"/>
      <c r="IP16" s="643"/>
      <c r="IQ16" s="643"/>
      <c r="IR16" s="643"/>
      <c r="IS16" s="643"/>
    </row>
    <row r="17" spans="1:253" ht="12.75" customHeight="1">
      <c r="A17" s="652">
        <v>8</v>
      </c>
      <c r="B17" s="658">
        <v>721500</v>
      </c>
      <c r="C17" s="662" t="s">
        <v>760</v>
      </c>
      <c r="D17" s="654"/>
      <c r="E17" s="654"/>
      <c r="F17" s="655">
        <f t="shared" si="2"/>
        <v>0</v>
      </c>
      <c r="G17" s="654"/>
      <c r="H17" s="654"/>
      <c r="I17" s="654">
        <f t="shared" si="0"/>
        <v>0</v>
      </c>
      <c r="J17" s="656" t="e">
        <f t="shared" si="1"/>
        <v>#DIV/0!</v>
      </c>
      <c r="K17" s="657" t="e">
        <f t="shared" si="3"/>
        <v>#DIV/0!</v>
      </c>
      <c r="L17" s="643"/>
      <c r="M17" s="643"/>
      <c r="N17" s="643"/>
      <c r="O17" s="643"/>
      <c r="P17" s="643"/>
      <c r="Q17" s="643"/>
      <c r="R17" s="643"/>
      <c r="S17" s="643"/>
      <c r="T17" s="643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  <c r="AO17" s="643"/>
      <c r="AP17" s="643"/>
      <c r="AQ17" s="643"/>
      <c r="AR17" s="643"/>
      <c r="AS17" s="643"/>
      <c r="AT17" s="643"/>
      <c r="AU17" s="643"/>
      <c r="AV17" s="643"/>
      <c r="AW17" s="643"/>
      <c r="AX17" s="643"/>
      <c r="AY17" s="643"/>
      <c r="AZ17" s="643"/>
      <c r="BA17" s="643"/>
      <c r="BB17" s="643"/>
      <c r="BC17" s="643"/>
      <c r="BD17" s="643"/>
      <c r="BE17" s="643"/>
      <c r="BF17" s="643"/>
      <c r="BG17" s="643"/>
      <c r="BH17" s="643"/>
      <c r="BI17" s="643"/>
      <c r="BJ17" s="643"/>
      <c r="BK17" s="643"/>
      <c r="BL17" s="643"/>
      <c r="BM17" s="643"/>
      <c r="BN17" s="643"/>
      <c r="BO17" s="643"/>
      <c r="BP17" s="643"/>
      <c r="BQ17" s="643"/>
      <c r="BR17" s="643"/>
      <c r="BS17" s="643"/>
      <c r="BT17" s="643"/>
      <c r="BU17" s="643"/>
      <c r="BV17" s="643"/>
      <c r="BW17" s="643"/>
      <c r="BX17" s="643"/>
      <c r="BY17" s="643"/>
      <c r="BZ17" s="643"/>
      <c r="CA17" s="643"/>
      <c r="CB17" s="643"/>
      <c r="CC17" s="643"/>
      <c r="CD17" s="643"/>
      <c r="CE17" s="643"/>
      <c r="CF17" s="643"/>
      <c r="CG17" s="643"/>
      <c r="CH17" s="643"/>
      <c r="CI17" s="643"/>
      <c r="CJ17" s="643"/>
      <c r="CK17" s="643"/>
      <c r="CL17" s="643"/>
      <c r="CM17" s="643"/>
      <c r="CN17" s="643"/>
      <c r="CO17" s="643"/>
      <c r="CP17" s="643"/>
      <c r="CQ17" s="643"/>
      <c r="CR17" s="643"/>
      <c r="CS17" s="643"/>
      <c r="CT17" s="643"/>
      <c r="CU17" s="643"/>
      <c r="CV17" s="643"/>
      <c r="CW17" s="643"/>
      <c r="CX17" s="643"/>
      <c r="CY17" s="643"/>
      <c r="CZ17" s="643"/>
      <c r="DA17" s="643"/>
      <c r="DB17" s="643"/>
      <c r="DC17" s="643"/>
      <c r="DD17" s="643"/>
      <c r="DE17" s="643"/>
      <c r="DF17" s="643"/>
      <c r="DG17" s="643"/>
      <c r="DH17" s="643"/>
      <c r="DI17" s="643"/>
      <c r="DJ17" s="643"/>
      <c r="DK17" s="643"/>
      <c r="DL17" s="643"/>
      <c r="DM17" s="643"/>
      <c r="DN17" s="643"/>
      <c r="DO17" s="643"/>
      <c r="DP17" s="643"/>
      <c r="DQ17" s="643"/>
      <c r="DR17" s="643"/>
      <c r="DS17" s="643"/>
      <c r="DT17" s="643"/>
      <c r="DU17" s="643"/>
      <c r="DV17" s="643"/>
      <c r="DW17" s="643"/>
      <c r="DX17" s="643"/>
      <c r="DY17" s="643"/>
      <c r="DZ17" s="643"/>
      <c r="EA17" s="643"/>
      <c r="EB17" s="643"/>
      <c r="EC17" s="643"/>
      <c r="ED17" s="643"/>
      <c r="EE17" s="643"/>
      <c r="EF17" s="643"/>
      <c r="EG17" s="643"/>
      <c r="EH17" s="643"/>
      <c r="EI17" s="643"/>
      <c r="EJ17" s="643"/>
      <c r="EK17" s="643"/>
      <c r="EL17" s="643"/>
      <c r="EM17" s="643"/>
      <c r="EN17" s="643"/>
      <c r="EO17" s="643"/>
      <c r="EP17" s="643"/>
      <c r="EQ17" s="643"/>
      <c r="ER17" s="643"/>
      <c r="ES17" s="643"/>
      <c r="ET17" s="643"/>
      <c r="EU17" s="643"/>
      <c r="EV17" s="643"/>
      <c r="EW17" s="643"/>
      <c r="EX17" s="643"/>
      <c r="EY17" s="643"/>
      <c r="EZ17" s="643"/>
      <c r="FA17" s="643"/>
      <c r="FB17" s="643"/>
      <c r="FC17" s="643"/>
      <c r="FD17" s="643"/>
      <c r="FE17" s="643"/>
      <c r="FF17" s="643"/>
      <c r="FG17" s="643"/>
      <c r="FH17" s="643"/>
      <c r="FI17" s="643"/>
      <c r="FJ17" s="643"/>
      <c r="FK17" s="643"/>
      <c r="FL17" s="643"/>
      <c r="FM17" s="643"/>
      <c r="FN17" s="643"/>
      <c r="FO17" s="643"/>
      <c r="FP17" s="643"/>
      <c r="FQ17" s="643"/>
      <c r="FR17" s="643"/>
      <c r="FS17" s="643"/>
      <c r="FT17" s="643"/>
      <c r="FU17" s="643"/>
      <c r="FV17" s="643"/>
      <c r="FW17" s="643"/>
      <c r="FX17" s="643"/>
      <c r="FY17" s="643"/>
      <c r="FZ17" s="643"/>
      <c r="GA17" s="643"/>
      <c r="GB17" s="643"/>
      <c r="GC17" s="643"/>
      <c r="GD17" s="643"/>
      <c r="GE17" s="643"/>
      <c r="GF17" s="643"/>
      <c r="GG17" s="643"/>
      <c r="GH17" s="643"/>
      <c r="GI17" s="643"/>
      <c r="GJ17" s="643"/>
      <c r="GK17" s="643"/>
      <c r="GL17" s="643"/>
      <c r="GM17" s="643"/>
      <c r="GN17" s="643"/>
      <c r="GO17" s="643"/>
      <c r="GP17" s="643"/>
      <c r="GQ17" s="643"/>
      <c r="GR17" s="643"/>
      <c r="GS17" s="643"/>
      <c r="GT17" s="643"/>
      <c r="GU17" s="643"/>
      <c r="GV17" s="643"/>
      <c r="GW17" s="643"/>
      <c r="GX17" s="643"/>
      <c r="GY17" s="643"/>
      <c r="GZ17" s="643"/>
      <c r="HA17" s="643"/>
      <c r="HB17" s="643"/>
      <c r="HC17" s="643"/>
      <c r="HD17" s="643"/>
      <c r="HE17" s="643"/>
      <c r="HF17" s="643"/>
      <c r="HG17" s="643"/>
      <c r="HH17" s="643"/>
      <c r="HI17" s="643"/>
      <c r="HJ17" s="643"/>
      <c r="HK17" s="643"/>
      <c r="HL17" s="643"/>
      <c r="HM17" s="643"/>
      <c r="HN17" s="643"/>
      <c r="HO17" s="643"/>
      <c r="HP17" s="643"/>
      <c r="HQ17" s="643"/>
      <c r="HR17" s="643"/>
      <c r="HS17" s="643"/>
      <c r="HT17" s="643"/>
      <c r="HU17" s="643"/>
      <c r="HV17" s="643"/>
      <c r="HW17" s="643"/>
      <c r="HX17" s="643"/>
      <c r="HY17" s="643"/>
      <c r="HZ17" s="643"/>
      <c r="IA17" s="643"/>
      <c r="IB17" s="643"/>
      <c r="IC17" s="643"/>
      <c r="ID17" s="643"/>
      <c r="IE17" s="643"/>
      <c r="IF17" s="643"/>
      <c r="IG17" s="643"/>
      <c r="IH17" s="643"/>
      <c r="II17" s="643"/>
      <c r="IJ17" s="643"/>
      <c r="IK17" s="643"/>
      <c r="IL17" s="643"/>
      <c r="IM17" s="643"/>
      <c r="IN17" s="643"/>
      <c r="IO17" s="643"/>
      <c r="IP17" s="643"/>
      <c r="IQ17" s="643"/>
      <c r="IR17" s="643"/>
      <c r="IS17" s="643"/>
    </row>
    <row r="18" spans="1:253" ht="23.25" customHeight="1">
      <c r="A18" s="652">
        <v>9</v>
      </c>
      <c r="B18" s="658">
        <v>722000</v>
      </c>
      <c r="C18" s="659" t="s">
        <v>761</v>
      </c>
      <c r="D18" s="654">
        <f>SUM(D19:D23)</f>
        <v>0</v>
      </c>
      <c r="E18" s="654">
        <f>SUM(E19:E23)</f>
        <v>0</v>
      </c>
      <c r="F18" s="655">
        <f t="shared" si="2"/>
        <v>0</v>
      </c>
      <c r="G18" s="654">
        <f>SUM(G19:G23)</f>
        <v>0</v>
      </c>
      <c r="H18" s="654">
        <f>SUM(H19:H23)</f>
        <v>0</v>
      </c>
      <c r="I18" s="654">
        <f t="shared" si="0"/>
        <v>0</v>
      </c>
      <c r="J18" s="656" t="e">
        <f t="shared" si="1"/>
        <v>#DIV/0!</v>
      </c>
      <c r="K18" s="657" t="e">
        <f t="shared" si="3"/>
        <v>#DIV/0!</v>
      </c>
      <c r="L18" s="643"/>
      <c r="M18" s="643"/>
      <c r="N18" s="643"/>
      <c r="O18" s="643"/>
      <c r="P18" s="643"/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  <c r="AO18" s="643"/>
      <c r="AP18" s="643"/>
      <c r="AQ18" s="643"/>
      <c r="AR18" s="643"/>
      <c r="AS18" s="643"/>
      <c r="AT18" s="643"/>
      <c r="AU18" s="643"/>
      <c r="AV18" s="643"/>
      <c r="AW18" s="643"/>
      <c r="AX18" s="643"/>
      <c r="AY18" s="643"/>
      <c r="AZ18" s="643"/>
      <c r="BA18" s="643"/>
      <c r="BB18" s="643"/>
      <c r="BC18" s="643"/>
      <c r="BD18" s="643"/>
      <c r="BE18" s="643"/>
      <c r="BF18" s="643"/>
      <c r="BG18" s="643"/>
      <c r="BH18" s="643"/>
      <c r="BI18" s="643"/>
      <c r="BJ18" s="643"/>
      <c r="BK18" s="643"/>
      <c r="BL18" s="643"/>
      <c r="BM18" s="643"/>
      <c r="BN18" s="643"/>
      <c r="BO18" s="643"/>
      <c r="BP18" s="643"/>
      <c r="BQ18" s="643"/>
      <c r="BR18" s="643"/>
      <c r="BS18" s="643"/>
      <c r="BT18" s="643"/>
      <c r="BU18" s="643"/>
      <c r="BV18" s="643"/>
      <c r="BW18" s="643"/>
      <c r="BX18" s="643"/>
      <c r="BY18" s="643"/>
      <c r="BZ18" s="643"/>
      <c r="CA18" s="643"/>
      <c r="CB18" s="643"/>
      <c r="CC18" s="643"/>
      <c r="CD18" s="643"/>
      <c r="CE18" s="643"/>
      <c r="CF18" s="643"/>
      <c r="CG18" s="643"/>
      <c r="CH18" s="643"/>
      <c r="CI18" s="643"/>
      <c r="CJ18" s="643"/>
      <c r="CK18" s="643"/>
      <c r="CL18" s="643"/>
      <c r="CM18" s="643"/>
      <c r="CN18" s="643"/>
      <c r="CO18" s="643"/>
      <c r="CP18" s="643"/>
      <c r="CQ18" s="643"/>
      <c r="CR18" s="643"/>
      <c r="CS18" s="643"/>
      <c r="CT18" s="643"/>
      <c r="CU18" s="643"/>
      <c r="CV18" s="643"/>
      <c r="CW18" s="643"/>
      <c r="CX18" s="643"/>
      <c r="CY18" s="643"/>
      <c r="CZ18" s="643"/>
      <c r="DA18" s="643"/>
      <c r="DB18" s="643"/>
      <c r="DC18" s="643"/>
      <c r="DD18" s="643"/>
      <c r="DE18" s="643"/>
      <c r="DF18" s="643"/>
      <c r="DG18" s="643"/>
      <c r="DH18" s="643"/>
      <c r="DI18" s="643"/>
      <c r="DJ18" s="643"/>
      <c r="DK18" s="643"/>
      <c r="DL18" s="643"/>
      <c r="DM18" s="643"/>
      <c r="DN18" s="643"/>
      <c r="DO18" s="643"/>
      <c r="DP18" s="643"/>
      <c r="DQ18" s="643"/>
      <c r="DR18" s="643"/>
      <c r="DS18" s="643"/>
      <c r="DT18" s="643"/>
      <c r="DU18" s="643"/>
      <c r="DV18" s="643"/>
      <c r="DW18" s="643"/>
      <c r="DX18" s="643"/>
      <c r="DY18" s="643"/>
      <c r="DZ18" s="643"/>
      <c r="EA18" s="643"/>
      <c r="EB18" s="643"/>
      <c r="EC18" s="643"/>
      <c r="ED18" s="643"/>
      <c r="EE18" s="643"/>
      <c r="EF18" s="643"/>
      <c r="EG18" s="643"/>
      <c r="EH18" s="643"/>
      <c r="EI18" s="643"/>
      <c r="EJ18" s="643"/>
      <c r="EK18" s="643"/>
      <c r="EL18" s="643"/>
      <c r="EM18" s="643"/>
      <c r="EN18" s="643"/>
      <c r="EO18" s="643"/>
      <c r="EP18" s="643"/>
      <c r="EQ18" s="643"/>
      <c r="ER18" s="643"/>
      <c r="ES18" s="643"/>
      <c r="ET18" s="643"/>
      <c r="EU18" s="643"/>
      <c r="EV18" s="643"/>
      <c r="EW18" s="643"/>
      <c r="EX18" s="643"/>
      <c r="EY18" s="643"/>
      <c r="EZ18" s="643"/>
      <c r="FA18" s="643"/>
      <c r="FB18" s="643"/>
      <c r="FC18" s="643"/>
      <c r="FD18" s="643"/>
      <c r="FE18" s="643"/>
      <c r="FF18" s="643"/>
      <c r="FG18" s="643"/>
      <c r="FH18" s="643"/>
      <c r="FI18" s="643"/>
      <c r="FJ18" s="643"/>
      <c r="FK18" s="643"/>
      <c r="FL18" s="643"/>
      <c r="FM18" s="643"/>
      <c r="FN18" s="643"/>
      <c r="FO18" s="643"/>
      <c r="FP18" s="643"/>
      <c r="FQ18" s="643"/>
      <c r="FR18" s="643"/>
      <c r="FS18" s="643"/>
      <c r="FT18" s="643"/>
      <c r="FU18" s="643"/>
      <c r="FV18" s="643"/>
      <c r="FW18" s="643"/>
      <c r="FX18" s="643"/>
      <c r="FY18" s="643"/>
      <c r="FZ18" s="643"/>
      <c r="GA18" s="643"/>
      <c r="GB18" s="643"/>
      <c r="GC18" s="643"/>
      <c r="GD18" s="643"/>
      <c r="GE18" s="643"/>
      <c r="GF18" s="643"/>
      <c r="GG18" s="643"/>
      <c r="GH18" s="643"/>
      <c r="GI18" s="643"/>
      <c r="GJ18" s="643"/>
      <c r="GK18" s="643"/>
      <c r="GL18" s="643"/>
      <c r="GM18" s="643"/>
      <c r="GN18" s="643"/>
      <c r="GO18" s="643"/>
      <c r="GP18" s="643"/>
      <c r="GQ18" s="643"/>
      <c r="GR18" s="643"/>
      <c r="GS18" s="643"/>
      <c r="GT18" s="643"/>
      <c r="GU18" s="643"/>
      <c r="GV18" s="643"/>
      <c r="GW18" s="643"/>
      <c r="GX18" s="643"/>
      <c r="GY18" s="643"/>
      <c r="GZ18" s="643"/>
      <c r="HA18" s="643"/>
      <c r="HB18" s="643"/>
      <c r="HC18" s="643"/>
      <c r="HD18" s="643"/>
      <c r="HE18" s="643"/>
      <c r="HF18" s="643"/>
      <c r="HG18" s="643"/>
      <c r="HH18" s="643"/>
      <c r="HI18" s="643"/>
      <c r="HJ18" s="643"/>
      <c r="HK18" s="643"/>
      <c r="HL18" s="643"/>
      <c r="HM18" s="643"/>
      <c r="HN18" s="643"/>
      <c r="HO18" s="643"/>
      <c r="HP18" s="643"/>
      <c r="HQ18" s="643"/>
      <c r="HR18" s="643"/>
      <c r="HS18" s="643"/>
      <c r="HT18" s="643"/>
      <c r="HU18" s="643"/>
      <c r="HV18" s="643"/>
      <c r="HW18" s="643"/>
      <c r="HX18" s="643"/>
      <c r="HY18" s="643"/>
      <c r="HZ18" s="643"/>
      <c r="IA18" s="643"/>
      <c r="IB18" s="643"/>
      <c r="IC18" s="643"/>
      <c r="ID18" s="643"/>
      <c r="IE18" s="643"/>
      <c r="IF18" s="643"/>
      <c r="IG18" s="643"/>
      <c r="IH18" s="643"/>
      <c r="II18" s="643"/>
      <c r="IJ18" s="643"/>
      <c r="IK18" s="643"/>
      <c r="IL18" s="643"/>
      <c r="IM18" s="643"/>
      <c r="IN18" s="643"/>
      <c r="IO18" s="643"/>
      <c r="IP18" s="643"/>
      <c r="IQ18" s="643"/>
      <c r="IR18" s="643"/>
      <c r="IS18" s="643"/>
    </row>
    <row r="19" spans="1:253" ht="12.75" customHeight="1">
      <c r="A19" s="652">
        <v>10</v>
      </c>
      <c r="B19" s="658">
        <v>722100</v>
      </c>
      <c r="C19" s="659" t="s">
        <v>336</v>
      </c>
      <c r="D19" s="654"/>
      <c r="E19" s="654"/>
      <c r="F19" s="655">
        <f t="shared" si="2"/>
        <v>0</v>
      </c>
      <c r="G19" s="654"/>
      <c r="H19" s="654"/>
      <c r="I19" s="654">
        <f t="shared" si="0"/>
        <v>0</v>
      </c>
      <c r="J19" s="656" t="e">
        <f t="shared" si="1"/>
        <v>#DIV/0!</v>
      </c>
      <c r="K19" s="657" t="e">
        <f t="shared" si="3"/>
        <v>#DIV/0!</v>
      </c>
      <c r="L19" s="643"/>
      <c r="M19" s="643"/>
      <c r="N19" s="643"/>
      <c r="O19" s="643"/>
      <c r="P19" s="643"/>
      <c r="Q19" s="643"/>
      <c r="R19" s="643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3"/>
      <c r="AV19" s="643"/>
      <c r="AW19" s="643"/>
      <c r="AX19" s="643"/>
      <c r="AY19" s="643"/>
      <c r="AZ19" s="643"/>
      <c r="BA19" s="643"/>
      <c r="BB19" s="643"/>
      <c r="BC19" s="643"/>
      <c r="BD19" s="643"/>
      <c r="BE19" s="643"/>
      <c r="BF19" s="643"/>
      <c r="BG19" s="643"/>
      <c r="BH19" s="643"/>
      <c r="BI19" s="643"/>
      <c r="BJ19" s="643"/>
      <c r="BK19" s="643"/>
      <c r="BL19" s="643"/>
      <c r="BM19" s="643"/>
      <c r="BN19" s="643"/>
      <c r="BO19" s="643"/>
      <c r="BP19" s="643"/>
      <c r="BQ19" s="643"/>
      <c r="BR19" s="643"/>
      <c r="BS19" s="643"/>
      <c r="BT19" s="643"/>
      <c r="BU19" s="643"/>
      <c r="BV19" s="643"/>
      <c r="BW19" s="643"/>
      <c r="BX19" s="643"/>
      <c r="BY19" s="643"/>
      <c r="BZ19" s="643"/>
      <c r="CA19" s="643"/>
      <c r="CB19" s="643"/>
      <c r="CC19" s="643"/>
      <c r="CD19" s="643"/>
      <c r="CE19" s="643"/>
      <c r="CF19" s="643"/>
      <c r="CG19" s="643"/>
      <c r="CH19" s="643"/>
      <c r="CI19" s="643"/>
      <c r="CJ19" s="643"/>
      <c r="CK19" s="643"/>
      <c r="CL19" s="643"/>
      <c r="CM19" s="643"/>
      <c r="CN19" s="643"/>
      <c r="CO19" s="643"/>
      <c r="CP19" s="643"/>
      <c r="CQ19" s="643"/>
      <c r="CR19" s="643"/>
      <c r="CS19" s="643"/>
      <c r="CT19" s="643"/>
      <c r="CU19" s="643"/>
      <c r="CV19" s="643"/>
      <c r="CW19" s="643"/>
      <c r="CX19" s="643"/>
      <c r="CY19" s="643"/>
      <c r="CZ19" s="643"/>
      <c r="DA19" s="643"/>
      <c r="DB19" s="643"/>
      <c r="DC19" s="643"/>
      <c r="DD19" s="643"/>
      <c r="DE19" s="643"/>
      <c r="DF19" s="643"/>
      <c r="DG19" s="643"/>
      <c r="DH19" s="643"/>
      <c r="DI19" s="643"/>
      <c r="DJ19" s="643"/>
      <c r="DK19" s="643"/>
      <c r="DL19" s="643"/>
      <c r="DM19" s="643"/>
      <c r="DN19" s="643"/>
      <c r="DO19" s="643"/>
      <c r="DP19" s="643"/>
      <c r="DQ19" s="643"/>
      <c r="DR19" s="643"/>
      <c r="DS19" s="643"/>
      <c r="DT19" s="643"/>
      <c r="DU19" s="643"/>
      <c r="DV19" s="643"/>
      <c r="DW19" s="643"/>
      <c r="DX19" s="643"/>
      <c r="DY19" s="643"/>
      <c r="DZ19" s="643"/>
      <c r="EA19" s="643"/>
      <c r="EB19" s="643"/>
      <c r="EC19" s="643"/>
      <c r="ED19" s="643"/>
      <c r="EE19" s="643"/>
      <c r="EF19" s="643"/>
      <c r="EG19" s="643"/>
      <c r="EH19" s="643"/>
      <c r="EI19" s="643"/>
      <c r="EJ19" s="643"/>
      <c r="EK19" s="643"/>
      <c r="EL19" s="643"/>
      <c r="EM19" s="643"/>
      <c r="EN19" s="643"/>
      <c r="EO19" s="643"/>
      <c r="EP19" s="643"/>
      <c r="EQ19" s="643"/>
      <c r="ER19" s="643"/>
      <c r="ES19" s="643"/>
      <c r="ET19" s="643"/>
      <c r="EU19" s="643"/>
      <c r="EV19" s="643"/>
      <c r="EW19" s="643"/>
      <c r="EX19" s="643"/>
      <c r="EY19" s="643"/>
      <c r="EZ19" s="643"/>
      <c r="FA19" s="643"/>
      <c r="FB19" s="643"/>
      <c r="FC19" s="643"/>
      <c r="FD19" s="643"/>
      <c r="FE19" s="643"/>
      <c r="FF19" s="643"/>
      <c r="FG19" s="643"/>
      <c r="FH19" s="643"/>
      <c r="FI19" s="643"/>
      <c r="FJ19" s="643"/>
      <c r="FK19" s="643"/>
      <c r="FL19" s="643"/>
      <c r="FM19" s="643"/>
      <c r="FN19" s="643"/>
      <c r="FO19" s="643"/>
      <c r="FP19" s="643"/>
      <c r="FQ19" s="643"/>
      <c r="FR19" s="643"/>
      <c r="FS19" s="643"/>
      <c r="FT19" s="643"/>
      <c r="FU19" s="643"/>
      <c r="FV19" s="643"/>
      <c r="FW19" s="643"/>
      <c r="FX19" s="643"/>
      <c r="FY19" s="643"/>
      <c r="FZ19" s="643"/>
      <c r="GA19" s="643"/>
      <c r="GB19" s="643"/>
      <c r="GC19" s="643"/>
      <c r="GD19" s="643"/>
      <c r="GE19" s="643"/>
      <c r="GF19" s="643"/>
      <c r="GG19" s="643"/>
      <c r="GH19" s="643"/>
      <c r="GI19" s="643"/>
      <c r="GJ19" s="643"/>
      <c r="GK19" s="643"/>
      <c r="GL19" s="643"/>
      <c r="GM19" s="643"/>
      <c r="GN19" s="643"/>
      <c r="GO19" s="643"/>
      <c r="GP19" s="643"/>
      <c r="GQ19" s="643"/>
      <c r="GR19" s="643"/>
      <c r="GS19" s="643"/>
      <c r="GT19" s="643"/>
      <c r="GU19" s="643"/>
      <c r="GV19" s="643"/>
      <c r="GW19" s="643"/>
      <c r="GX19" s="643"/>
      <c r="GY19" s="643"/>
      <c r="GZ19" s="643"/>
      <c r="HA19" s="643"/>
      <c r="HB19" s="643"/>
      <c r="HC19" s="643"/>
      <c r="HD19" s="643"/>
      <c r="HE19" s="643"/>
      <c r="HF19" s="643"/>
      <c r="HG19" s="643"/>
      <c r="HH19" s="643"/>
      <c r="HI19" s="643"/>
      <c r="HJ19" s="643"/>
      <c r="HK19" s="643"/>
      <c r="HL19" s="643"/>
      <c r="HM19" s="643"/>
      <c r="HN19" s="643"/>
      <c r="HO19" s="643"/>
      <c r="HP19" s="643"/>
      <c r="HQ19" s="643"/>
      <c r="HR19" s="643"/>
      <c r="HS19" s="643"/>
      <c r="HT19" s="643"/>
      <c r="HU19" s="643"/>
      <c r="HV19" s="643"/>
      <c r="HW19" s="643"/>
      <c r="HX19" s="643"/>
      <c r="HY19" s="643"/>
      <c r="HZ19" s="643"/>
      <c r="IA19" s="643"/>
      <c r="IB19" s="643"/>
      <c r="IC19" s="643"/>
      <c r="ID19" s="643"/>
      <c r="IE19" s="643"/>
      <c r="IF19" s="643"/>
      <c r="IG19" s="643"/>
      <c r="IH19" s="643"/>
      <c r="II19" s="643"/>
      <c r="IJ19" s="643"/>
      <c r="IK19" s="643"/>
      <c r="IL19" s="643"/>
      <c r="IM19" s="643"/>
      <c r="IN19" s="643"/>
      <c r="IO19" s="643"/>
      <c r="IP19" s="643"/>
      <c r="IQ19" s="643"/>
      <c r="IR19" s="643"/>
      <c r="IS19" s="643"/>
    </row>
    <row r="20" spans="1:253" ht="12.75" customHeight="1">
      <c r="A20" s="652">
        <v>11</v>
      </c>
      <c r="B20" s="658">
        <v>722300</v>
      </c>
      <c r="C20" s="659" t="s">
        <v>337</v>
      </c>
      <c r="D20" s="654"/>
      <c r="E20" s="654"/>
      <c r="F20" s="655">
        <f t="shared" si="2"/>
        <v>0</v>
      </c>
      <c r="G20" s="654"/>
      <c r="H20" s="654"/>
      <c r="I20" s="654">
        <f t="shared" si="0"/>
        <v>0</v>
      </c>
      <c r="J20" s="656" t="e">
        <f t="shared" si="1"/>
        <v>#DIV/0!</v>
      </c>
      <c r="K20" s="657" t="e">
        <f t="shared" si="3"/>
        <v>#DIV/0!</v>
      </c>
      <c r="L20" s="643"/>
      <c r="M20" s="643"/>
      <c r="N20" s="643"/>
      <c r="O20" s="643"/>
      <c r="P20" s="643"/>
      <c r="Q20" s="643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  <c r="IL20" s="643"/>
      <c r="IM20" s="643"/>
      <c r="IN20" s="643"/>
      <c r="IO20" s="643"/>
      <c r="IP20" s="643"/>
      <c r="IQ20" s="643"/>
      <c r="IR20" s="643"/>
      <c r="IS20" s="643"/>
    </row>
    <row r="21" spans="1:253" ht="12.75" customHeight="1">
      <c r="A21" s="652">
        <v>12</v>
      </c>
      <c r="B21" s="658">
        <v>722500</v>
      </c>
      <c r="C21" s="659" t="s">
        <v>338</v>
      </c>
      <c r="D21" s="654"/>
      <c r="E21" s="654"/>
      <c r="F21" s="655">
        <f t="shared" si="2"/>
        <v>0</v>
      </c>
      <c r="G21" s="654"/>
      <c r="H21" s="654"/>
      <c r="I21" s="654">
        <f t="shared" si="0"/>
        <v>0</v>
      </c>
      <c r="J21" s="656" t="e">
        <f t="shared" si="1"/>
        <v>#DIV/0!</v>
      </c>
      <c r="K21" s="657" t="e">
        <f t="shared" si="3"/>
        <v>#DIV/0!</v>
      </c>
      <c r="L21" s="643"/>
      <c r="M21" s="643"/>
      <c r="N21" s="643"/>
      <c r="O21" s="643"/>
      <c r="P21" s="643"/>
      <c r="Q21" s="643"/>
      <c r="R21" s="643"/>
      <c r="S21" s="643"/>
      <c r="T21" s="643"/>
      <c r="U21" s="643"/>
      <c r="V21" s="643"/>
      <c r="W21" s="643"/>
      <c r="X21" s="643"/>
      <c r="Y21" s="643"/>
      <c r="Z21" s="643"/>
      <c r="AA21" s="643"/>
      <c r="AB21" s="643"/>
      <c r="AC21" s="643"/>
      <c r="AD21" s="643"/>
      <c r="AE21" s="643"/>
      <c r="AF21" s="643"/>
      <c r="AG21" s="643"/>
      <c r="AH21" s="643"/>
      <c r="AI21" s="643"/>
      <c r="AJ21" s="643"/>
      <c r="AK21" s="643"/>
      <c r="AL21" s="643"/>
      <c r="AM21" s="643"/>
      <c r="AN21" s="643"/>
      <c r="AO21" s="643"/>
      <c r="AP21" s="643"/>
      <c r="AQ21" s="643"/>
      <c r="AR21" s="643"/>
      <c r="AS21" s="643"/>
      <c r="AT21" s="643"/>
      <c r="AU21" s="643"/>
      <c r="AV21" s="643"/>
      <c r="AW21" s="643"/>
      <c r="AX21" s="643"/>
      <c r="AY21" s="643"/>
      <c r="AZ21" s="643"/>
      <c r="BA21" s="643"/>
      <c r="BB21" s="643"/>
      <c r="BC21" s="643"/>
      <c r="BD21" s="643"/>
      <c r="BE21" s="643"/>
      <c r="BF21" s="643"/>
      <c r="BG21" s="643"/>
      <c r="BH21" s="643"/>
      <c r="BI21" s="643"/>
      <c r="BJ21" s="643"/>
      <c r="BK21" s="643"/>
      <c r="BL21" s="643"/>
      <c r="BM21" s="643"/>
      <c r="BN21" s="643"/>
      <c r="BO21" s="643"/>
      <c r="BP21" s="643"/>
      <c r="BQ21" s="643"/>
      <c r="BR21" s="643"/>
      <c r="BS21" s="643"/>
      <c r="BT21" s="643"/>
      <c r="BU21" s="643"/>
      <c r="BV21" s="643"/>
      <c r="BW21" s="643"/>
      <c r="BX21" s="643"/>
      <c r="BY21" s="643"/>
      <c r="BZ21" s="643"/>
      <c r="CA21" s="643"/>
      <c r="CB21" s="643"/>
      <c r="CC21" s="643"/>
      <c r="CD21" s="643"/>
      <c r="CE21" s="643"/>
      <c r="CF21" s="643"/>
      <c r="CG21" s="643"/>
      <c r="CH21" s="643"/>
      <c r="CI21" s="643"/>
      <c r="CJ21" s="643"/>
      <c r="CK21" s="643"/>
      <c r="CL21" s="643"/>
      <c r="CM21" s="643"/>
      <c r="CN21" s="643"/>
      <c r="CO21" s="643"/>
      <c r="CP21" s="643"/>
      <c r="CQ21" s="643"/>
      <c r="CR21" s="643"/>
      <c r="CS21" s="643"/>
      <c r="CT21" s="643"/>
      <c r="CU21" s="643"/>
      <c r="CV21" s="643"/>
      <c r="CW21" s="643"/>
      <c r="CX21" s="643"/>
      <c r="CY21" s="643"/>
      <c r="CZ21" s="643"/>
      <c r="DA21" s="643"/>
      <c r="DB21" s="643"/>
      <c r="DC21" s="643"/>
      <c r="DD21" s="643"/>
      <c r="DE21" s="643"/>
      <c r="DF21" s="643"/>
      <c r="DG21" s="643"/>
      <c r="DH21" s="643"/>
      <c r="DI21" s="643"/>
      <c r="DJ21" s="643"/>
      <c r="DK21" s="643"/>
      <c r="DL21" s="643"/>
      <c r="DM21" s="643"/>
      <c r="DN21" s="643"/>
      <c r="DO21" s="643"/>
      <c r="DP21" s="643"/>
      <c r="DQ21" s="643"/>
      <c r="DR21" s="643"/>
      <c r="DS21" s="643"/>
      <c r="DT21" s="643"/>
      <c r="DU21" s="643"/>
      <c r="DV21" s="643"/>
      <c r="DW21" s="643"/>
      <c r="DX21" s="643"/>
      <c r="DY21" s="643"/>
      <c r="DZ21" s="643"/>
      <c r="EA21" s="643"/>
      <c r="EB21" s="643"/>
      <c r="EC21" s="643"/>
      <c r="ED21" s="643"/>
      <c r="EE21" s="643"/>
      <c r="EF21" s="643"/>
      <c r="EG21" s="643"/>
      <c r="EH21" s="643"/>
      <c r="EI21" s="643"/>
      <c r="EJ21" s="643"/>
      <c r="EK21" s="643"/>
      <c r="EL21" s="643"/>
      <c r="EM21" s="643"/>
      <c r="EN21" s="643"/>
      <c r="EO21" s="643"/>
      <c r="EP21" s="643"/>
      <c r="EQ21" s="643"/>
      <c r="ER21" s="643"/>
      <c r="ES21" s="643"/>
      <c r="ET21" s="643"/>
      <c r="EU21" s="643"/>
      <c r="EV21" s="643"/>
      <c r="EW21" s="643"/>
      <c r="EX21" s="643"/>
      <c r="EY21" s="643"/>
      <c r="EZ21" s="643"/>
      <c r="FA21" s="643"/>
      <c r="FB21" s="643"/>
      <c r="FC21" s="643"/>
      <c r="FD21" s="643"/>
      <c r="FE21" s="643"/>
      <c r="FF21" s="643"/>
      <c r="FG21" s="643"/>
      <c r="FH21" s="643"/>
      <c r="FI21" s="643"/>
      <c r="FJ21" s="643"/>
      <c r="FK21" s="643"/>
      <c r="FL21" s="643"/>
      <c r="FM21" s="643"/>
      <c r="FN21" s="643"/>
      <c r="FO21" s="643"/>
      <c r="FP21" s="643"/>
      <c r="FQ21" s="643"/>
      <c r="FR21" s="643"/>
      <c r="FS21" s="643"/>
      <c r="FT21" s="643"/>
      <c r="FU21" s="643"/>
      <c r="FV21" s="643"/>
      <c r="FW21" s="643"/>
      <c r="FX21" s="643"/>
      <c r="FY21" s="643"/>
      <c r="FZ21" s="643"/>
      <c r="GA21" s="643"/>
      <c r="GB21" s="643"/>
      <c r="GC21" s="643"/>
      <c r="GD21" s="643"/>
      <c r="GE21" s="643"/>
      <c r="GF21" s="643"/>
      <c r="GG21" s="643"/>
      <c r="GH21" s="643"/>
      <c r="GI21" s="643"/>
      <c r="GJ21" s="643"/>
      <c r="GK21" s="643"/>
      <c r="GL21" s="643"/>
      <c r="GM21" s="643"/>
      <c r="GN21" s="643"/>
      <c r="GO21" s="643"/>
      <c r="GP21" s="643"/>
      <c r="GQ21" s="643"/>
      <c r="GR21" s="643"/>
      <c r="GS21" s="643"/>
      <c r="GT21" s="643"/>
      <c r="GU21" s="643"/>
      <c r="GV21" s="643"/>
      <c r="GW21" s="643"/>
      <c r="GX21" s="643"/>
      <c r="GY21" s="643"/>
      <c r="GZ21" s="643"/>
      <c r="HA21" s="643"/>
      <c r="HB21" s="643"/>
      <c r="HC21" s="643"/>
      <c r="HD21" s="643"/>
      <c r="HE21" s="643"/>
      <c r="HF21" s="643"/>
      <c r="HG21" s="643"/>
      <c r="HH21" s="643"/>
      <c r="HI21" s="643"/>
      <c r="HJ21" s="643"/>
      <c r="HK21" s="643"/>
      <c r="HL21" s="643"/>
      <c r="HM21" s="643"/>
      <c r="HN21" s="643"/>
      <c r="HO21" s="643"/>
      <c r="HP21" s="643"/>
      <c r="HQ21" s="643"/>
      <c r="HR21" s="643"/>
      <c r="HS21" s="643"/>
      <c r="HT21" s="643"/>
      <c r="HU21" s="643"/>
      <c r="HV21" s="643"/>
      <c r="HW21" s="643"/>
      <c r="HX21" s="643"/>
      <c r="HY21" s="643"/>
      <c r="HZ21" s="643"/>
      <c r="IA21" s="643"/>
      <c r="IB21" s="643"/>
      <c r="IC21" s="643"/>
      <c r="ID21" s="643"/>
      <c r="IE21" s="643"/>
      <c r="IF21" s="643"/>
      <c r="IG21" s="643"/>
      <c r="IH21" s="643"/>
      <c r="II21" s="643"/>
      <c r="IJ21" s="643"/>
      <c r="IK21" s="643"/>
      <c r="IL21" s="643"/>
      <c r="IM21" s="643"/>
      <c r="IN21" s="643"/>
      <c r="IO21" s="643"/>
      <c r="IP21" s="643"/>
      <c r="IQ21" s="643"/>
      <c r="IR21" s="643"/>
      <c r="IS21" s="643"/>
    </row>
    <row r="22" spans="1:253" ht="15" customHeight="1">
      <c r="A22" s="652">
        <v>13</v>
      </c>
      <c r="B22" s="658">
        <v>722600</v>
      </c>
      <c r="C22" s="659" t="s">
        <v>339</v>
      </c>
      <c r="D22" s="654"/>
      <c r="E22" s="654"/>
      <c r="F22" s="655">
        <f t="shared" si="2"/>
        <v>0</v>
      </c>
      <c r="G22" s="654"/>
      <c r="H22" s="654"/>
      <c r="I22" s="654">
        <f t="shared" si="0"/>
        <v>0</v>
      </c>
      <c r="J22" s="656" t="e">
        <f t="shared" si="1"/>
        <v>#DIV/0!</v>
      </c>
      <c r="K22" s="657" t="e">
        <f t="shared" si="3"/>
        <v>#DIV/0!</v>
      </c>
      <c r="L22" s="643"/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  <c r="AO22" s="643"/>
      <c r="AP22" s="643"/>
      <c r="AQ22" s="643"/>
      <c r="AR22" s="643"/>
      <c r="AS22" s="643"/>
      <c r="AT22" s="643"/>
      <c r="AU22" s="643"/>
      <c r="AV22" s="643"/>
      <c r="AW22" s="643"/>
      <c r="AX22" s="643"/>
      <c r="AY22" s="643"/>
      <c r="AZ22" s="643"/>
      <c r="BA22" s="643"/>
      <c r="BB22" s="643"/>
      <c r="BC22" s="643"/>
      <c r="BD22" s="643"/>
      <c r="BE22" s="643"/>
      <c r="BF22" s="643"/>
      <c r="BG22" s="643"/>
      <c r="BH22" s="643"/>
      <c r="BI22" s="643"/>
      <c r="BJ22" s="643"/>
      <c r="BK22" s="643"/>
      <c r="BL22" s="643"/>
      <c r="BM22" s="643"/>
      <c r="BN22" s="643"/>
      <c r="BO22" s="643"/>
      <c r="BP22" s="643"/>
      <c r="BQ22" s="643"/>
      <c r="BR22" s="643"/>
      <c r="BS22" s="643"/>
      <c r="BT22" s="643"/>
      <c r="BU22" s="643"/>
      <c r="BV22" s="643"/>
      <c r="BW22" s="643"/>
      <c r="BX22" s="643"/>
      <c r="BY22" s="643"/>
      <c r="BZ22" s="643"/>
      <c r="CA22" s="643"/>
      <c r="CB22" s="643"/>
      <c r="CC22" s="643"/>
      <c r="CD22" s="643"/>
      <c r="CE22" s="643"/>
      <c r="CF22" s="643"/>
      <c r="CG22" s="643"/>
      <c r="CH22" s="643"/>
      <c r="CI22" s="643"/>
      <c r="CJ22" s="643"/>
      <c r="CK22" s="643"/>
      <c r="CL22" s="643"/>
      <c r="CM22" s="643"/>
      <c r="CN22" s="643"/>
      <c r="CO22" s="643"/>
      <c r="CP22" s="643"/>
      <c r="CQ22" s="643"/>
      <c r="CR22" s="643"/>
      <c r="CS22" s="643"/>
      <c r="CT22" s="643"/>
      <c r="CU22" s="643"/>
      <c r="CV22" s="643"/>
      <c r="CW22" s="643"/>
      <c r="CX22" s="643"/>
      <c r="CY22" s="643"/>
      <c r="CZ22" s="643"/>
      <c r="DA22" s="643"/>
      <c r="DB22" s="643"/>
      <c r="DC22" s="643"/>
      <c r="DD22" s="643"/>
      <c r="DE22" s="643"/>
      <c r="DF22" s="643"/>
      <c r="DG22" s="643"/>
      <c r="DH22" s="643"/>
      <c r="DI22" s="643"/>
      <c r="DJ22" s="643"/>
      <c r="DK22" s="643"/>
      <c r="DL22" s="643"/>
      <c r="DM22" s="643"/>
      <c r="DN22" s="643"/>
      <c r="DO22" s="643"/>
      <c r="DP22" s="643"/>
      <c r="DQ22" s="643"/>
      <c r="DR22" s="643"/>
      <c r="DS22" s="643"/>
      <c r="DT22" s="643"/>
      <c r="DU22" s="643"/>
      <c r="DV22" s="643"/>
      <c r="DW22" s="643"/>
      <c r="DX22" s="643"/>
      <c r="DY22" s="643"/>
      <c r="DZ22" s="643"/>
      <c r="EA22" s="643"/>
      <c r="EB22" s="643"/>
      <c r="EC22" s="643"/>
      <c r="ED22" s="643"/>
      <c r="EE22" s="643"/>
      <c r="EF22" s="643"/>
      <c r="EG22" s="643"/>
      <c r="EH22" s="643"/>
      <c r="EI22" s="643"/>
      <c r="EJ22" s="643"/>
      <c r="EK22" s="643"/>
      <c r="EL22" s="643"/>
      <c r="EM22" s="643"/>
      <c r="EN22" s="643"/>
      <c r="EO22" s="643"/>
      <c r="EP22" s="643"/>
      <c r="EQ22" s="643"/>
      <c r="ER22" s="643"/>
      <c r="ES22" s="643"/>
      <c r="ET22" s="643"/>
      <c r="EU22" s="643"/>
      <c r="EV22" s="643"/>
      <c r="EW22" s="643"/>
      <c r="EX22" s="643"/>
      <c r="EY22" s="643"/>
      <c r="EZ22" s="643"/>
      <c r="FA22" s="643"/>
      <c r="FB22" s="643"/>
      <c r="FC22" s="643"/>
      <c r="FD22" s="643"/>
      <c r="FE22" s="643"/>
      <c r="FF22" s="643"/>
      <c r="FG22" s="643"/>
      <c r="FH22" s="643"/>
      <c r="FI22" s="643"/>
      <c r="FJ22" s="643"/>
      <c r="FK22" s="643"/>
      <c r="FL22" s="643"/>
      <c r="FM22" s="643"/>
      <c r="FN22" s="643"/>
      <c r="FO22" s="643"/>
      <c r="FP22" s="643"/>
      <c r="FQ22" s="643"/>
      <c r="FR22" s="643"/>
      <c r="FS22" s="643"/>
      <c r="FT22" s="643"/>
      <c r="FU22" s="643"/>
      <c r="FV22" s="643"/>
      <c r="FW22" s="643"/>
      <c r="FX22" s="643"/>
      <c r="FY22" s="643"/>
      <c r="FZ22" s="643"/>
      <c r="GA22" s="643"/>
      <c r="GB22" s="643"/>
      <c r="GC22" s="643"/>
      <c r="GD22" s="643"/>
      <c r="GE22" s="643"/>
      <c r="GF22" s="643"/>
      <c r="GG22" s="643"/>
      <c r="GH22" s="643"/>
      <c r="GI22" s="643"/>
      <c r="GJ22" s="643"/>
      <c r="GK22" s="643"/>
      <c r="GL22" s="643"/>
      <c r="GM22" s="643"/>
      <c r="GN22" s="643"/>
      <c r="GO22" s="643"/>
      <c r="GP22" s="643"/>
      <c r="GQ22" s="643"/>
      <c r="GR22" s="643"/>
      <c r="GS22" s="643"/>
      <c r="GT22" s="643"/>
      <c r="GU22" s="643"/>
      <c r="GV22" s="643"/>
      <c r="GW22" s="643"/>
      <c r="GX22" s="643"/>
      <c r="GY22" s="643"/>
      <c r="GZ22" s="643"/>
      <c r="HA22" s="643"/>
      <c r="HB22" s="643"/>
      <c r="HC22" s="643"/>
      <c r="HD22" s="643"/>
      <c r="HE22" s="643"/>
      <c r="HF22" s="643"/>
      <c r="HG22" s="643"/>
      <c r="HH22" s="643"/>
      <c r="HI22" s="643"/>
      <c r="HJ22" s="643"/>
      <c r="HK22" s="643"/>
      <c r="HL22" s="643"/>
      <c r="HM22" s="643"/>
      <c r="HN22" s="643"/>
      <c r="HO22" s="643"/>
      <c r="HP22" s="643"/>
      <c r="HQ22" s="643"/>
      <c r="HR22" s="643"/>
      <c r="HS22" s="643"/>
      <c r="HT22" s="643"/>
      <c r="HU22" s="643"/>
      <c r="HV22" s="643"/>
      <c r="HW22" s="643"/>
      <c r="HX22" s="643"/>
      <c r="HY22" s="643"/>
      <c r="HZ22" s="643"/>
      <c r="IA22" s="643"/>
      <c r="IB22" s="643"/>
      <c r="IC22" s="643"/>
      <c r="ID22" s="643"/>
      <c r="IE22" s="643"/>
      <c r="IF22" s="643"/>
      <c r="IG22" s="643"/>
      <c r="IH22" s="643"/>
      <c r="II22" s="643"/>
      <c r="IJ22" s="643"/>
      <c r="IK22" s="643"/>
      <c r="IL22" s="643"/>
      <c r="IM22" s="643"/>
      <c r="IN22" s="643"/>
      <c r="IO22" s="643"/>
      <c r="IP22" s="643"/>
      <c r="IQ22" s="643"/>
      <c r="IR22" s="643"/>
      <c r="IS22" s="643"/>
    </row>
    <row r="23" spans="1:253" ht="12.75" customHeight="1">
      <c r="A23" s="652">
        <v>14</v>
      </c>
      <c r="B23" s="658">
        <v>722700</v>
      </c>
      <c r="C23" s="659" t="s">
        <v>340</v>
      </c>
      <c r="D23" s="654"/>
      <c r="E23" s="654"/>
      <c r="F23" s="655">
        <f t="shared" si="2"/>
        <v>0</v>
      </c>
      <c r="G23" s="654"/>
      <c r="H23" s="654"/>
      <c r="I23" s="654">
        <f t="shared" si="0"/>
        <v>0</v>
      </c>
      <c r="J23" s="656" t="e">
        <f t="shared" si="1"/>
        <v>#DIV/0!</v>
      </c>
      <c r="K23" s="657" t="e">
        <f t="shared" si="3"/>
        <v>#DIV/0!</v>
      </c>
      <c r="L23" s="643"/>
      <c r="M23" s="643"/>
      <c r="N23" s="643"/>
      <c r="O23" s="643"/>
      <c r="P23" s="643"/>
      <c r="Q23" s="643"/>
      <c r="R23" s="643"/>
      <c r="S23" s="643"/>
      <c r="T23" s="643"/>
      <c r="U23" s="643"/>
      <c r="V23" s="643"/>
      <c r="W23" s="643"/>
      <c r="X23" s="643"/>
      <c r="Y23" s="643"/>
      <c r="Z23" s="643"/>
      <c r="AA23" s="643"/>
      <c r="AB23" s="643"/>
      <c r="AC23" s="643"/>
      <c r="AD23" s="643"/>
      <c r="AE23" s="643"/>
      <c r="AF23" s="643"/>
      <c r="AG23" s="643"/>
      <c r="AH23" s="643"/>
      <c r="AI23" s="643"/>
      <c r="AJ23" s="643"/>
      <c r="AK23" s="643"/>
      <c r="AL23" s="643"/>
      <c r="AM23" s="643"/>
      <c r="AN23" s="643"/>
      <c r="AO23" s="643"/>
      <c r="AP23" s="643"/>
      <c r="AQ23" s="643"/>
      <c r="AR23" s="643"/>
      <c r="AS23" s="643"/>
      <c r="AT23" s="643"/>
      <c r="AU23" s="643"/>
      <c r="AV23" s="643"/>
      <c r="AW23" s="643"/>
      <c r="AX23" s="643"/>
      <c r="AY23" s="643"/>
      <c r="AZ23" s="643"/>
      <c r="BA23" s="643"/>
      <c r="BB23" s="643"/>
      <c r="BC23" s="643"/>
      <c r="BD23" s="643"/>
      <c r="BE23" s="643"/>
      <c r="BF23" s="643"/>
      <c r="BG23" s="643"/>
      <c r="BH23" s="643"/>
      <c r="BI23" s="643"/>
      <c r="BJ23" s="643"/>
      <c r="BK23" s="643"/>
      <c r="BL23" s="643"/>
      <c r="BM23" s="643"/>
      <c r="BN23" s="643"/>
      <c r="BO23" s="643"/>
      <c r="BP23" s="643"/>
      <c r="BQ23" s="643"/>
      <c r="BR23" s="643"/>
      <c r="BS23" s="643"/>
      <c r="BT23" s="643"/>
      <c r="BU23" s="643"/>
      <c r="BV23" s="643"/>
      <c r="BW23" s="643"/>
      <c r="BX23" s="643"/>
      <c r="BY23" s="643"/>
      <c r="BZ23" s="643"/>
      <c r="CA23" s="643"/>
      <c r="CB23" s="643"/>
      <c r="CC23" s="643"/>
      <c r="CD23" s="643"/>
      <c r="CE23" s="643"/>
      <c r="CF23" s="643"/>
      <c r="CG23" s="643"/>
      <c r="CH23" s="643"/>
      <c r="CI23" s="643"/>
      <c r="CJ23" s="643"/>
      <c r="CK23" s="643"/>
      <c r="CL23" s="643"/>
      <c r="CM23" s="643"/>
      <c r="CN23" s="643"/>
      <c r="CO23" s="643"/>
      <c r="CP23" s="643"/>
      <c r="CQ23" s="643"/>
      <c r="CR23" s="643"/>
      <c r="CS23" s="643"/>
      <c r="CT23" s="643"/>
      <c r="CU23" s="643"/>
      <c r="CV23" s="643"/>
      <c r="CW23" s="643"/>
      <c r="CX23" s="643"/>
      <c r="CY23" s="643"/>
      <c r="CZ23" s="643"/>
      <c r="DA23" s="643"/>
      <c r="DB23" s="643"/>
      <c r="DC23" s="643"/>
      <c r="DD23" s="643"/>
      <c r="DE23" s="643"/>
      <c r="DF23" s="643"/>
      <c r="DG23" s="643"/>
      <c r="DH23" s="643"/>
      <c r="DI23" s="643"/>
      <c r="DJ23" s="643"/>
      <c r="DK23" s="643"/>
      <c r="DL23" s="643"/>
      <c r="DM23" s="643"/>
      <c r="DN23" s="643"/>
      <c r="DO23" s="643"/>
      <c r="DP23" s="643"/>
      <c r="DQ23" s="643"/>
      <c r="DR23" s="643"/>
      <c r="DS23" s="643"/>
      <c r="DT23" s="643"/>
      <c r="DU23" s="643"/>
      <c r="DV23" s="643"/>
      <c r="DW23" s="643"/>
      <c r="DX23" s="643"/>
      <c r="DY23" s="643"/>
      <c r="DZ23" s="643"/>
      <c r="EA23" s="643"/>
      <c r="EB23" s="643"/>
      <c r="EC23" s="643"/>
      <c r="ED23" s="643"/>
      <c r="EE23" s="643"/>
      <c r="EF23" s="643"/>
      <c r="EG23" s="643"/>
      <c r="EH23" s="643"/>
      <c r="EI23" s="643"/>
      <c r="EJ23" s="643"/>
      <c r="EK23" s="643"/>
      <c r="EL23" s="643"/>
      <c r="EM23" s="643"/>
      <c r="EN23" s="643"/>
      <c r="EO23" s="643"/>
      <c r="EP23" s="643"/>
      <c r="EQ23" s="643"/>
      <c r="ER23" s="643"/>
      <c r="ES23" s="643"/>
      <c r="ET23" s="643"/>
      <c r="EU23" s="643"/>
      <c r="EV23" s="643"/>
      <c r="EW23" s="643"/>
      <c r="EX23" s="643"/>
      <c r="EY23" s="643"/>
      <c r="EZ23" s="643"/>
      <c r="FA23" s="643"/>
      <c r="FB23" s="643"/>
      <c r="FC23" s="643"/>
      <c r="FD23" s="643"/>
      <c r="FE23" s="643"/>
      <c r="FF23" s="643"/>
      <c r="FG23" s="643"/>
      <c r="FH23" s="643"/>
      <c r="FI23" s="643"/>
      <c r="FJ23" s="643"/>
      <c r="FK23" s="643"/>
      <c r="FL23" s="643"/>
      <c r="FM23" s="643"/>
      <c r="FN23" s="643"/>
      <c r="FO23" s="643"/>
      <c r="FP23" s="643"/>
      <c r="FQ23" s="643"/>
      <c r="FR23" s="643"/>
      <c r="FS23" s="643"/>
      <c r="FT23" s="643"/>
      <c r="FU23" s="643"/>
      <c r="FV23" s="643"/>
      <c r="FW23" s="643"/>
      <c r="FX23" s="643"/>
      <c r="FY23" s="643"/>
      <c r="FZ23" s="643"/>
      <c r="GA23" s="643"/>
      <c r="GB23" s="643"/>
      <c r="GC23" s="643"/>
      <c r="GD23" s="643"/>
      <c r="GE23" s="643"/>
      <c r="GF23" s="643"/>
      <c r="GG23" s="643"/>
      <c r="GH23" s="643"/>
      <c r="GI23" s="643"/>
      <c r="GJ23" s="643"/>
      <c r="GK23" s="643"/>
      <c r="GL23" s="643"/>
      <c r="GM23" s="643"/>
      <c r="GN23" s="643"/>
      <c r="GO23" s="643"/>
      <c r="GP23" s="643"/>
      <c r="GQ23" s="643"/>
      <c r="GR23" s="643"/>
      <c r="GS23" s="643"/>
      <c r="GT23" s="643"/>
      <c r="GU23" s="643"/>
      <c r="GV23" s="643"/>
      <c r="GW23" s="643"/>
      <c r="GX23" s="643"/>
      <c r="GY23" s="643"/>
      <c r="GZ23" s="643"/>
      <c r="HA23" s="643"/>
      <c r="HB23" s="643"/>
      <c r="HC23" s="643"/>
      <c r="HD23" s="643"/>
      <c r="HE23" s="643"/>
      <c r="HF23" s="643"/>
      <c r="HG23" s="643"/>
      <c r="HH23" s="643"/>
      <c r="HI23" s="643"/>
      <c r="HJ23" s="643"/>
      <c r="HK23" s="643"/>
      <c r="HL23" s="643"/>
      <c r="HM23" s="643"/>
      <c r="HN23" s="643"/>
      <c r="HO23" s="643"/>
      <c r="HP23" s="643"/>
      <c r="HQ23" s="643"/>
      <c r="HR23" s="643"/>
      <c r="HS23" s="643"/>
      <c r="HT23" s="643"/>
      <c r="HU23" s="643"/>
      <c r="HV23" s="643"/>
      <c r="HW23" s="643"/>
      <c r="HX23" s="643"/>
      <c r="HY23" s="643"/>
      <c r="HZ23" s="643"/>
      <c r="IA23" s="643"/>
      <c r="IB23" s="643"/>
      <c r="IC23" s="643"/>
      <c r="ID23" s="643"/>
      <c r="IE23" s="643"/>
      <c r="IF23" s="643"/>
      <c r="IG23" s="643"/>
      <c r="IH23" s="643"/>
      <c r="II23" s="643"/>
      <c r="IJ23" s="643"/>
      <c r="IK23" s="643"/>
      <c r="IL23" s="643"/>
      <c r="IM23" s="643"/>
      <c r="IN23" s="643"/>
      <c r="IO23" s="643"/>
      <c r="IP23" s="643"/>
      <c r="IQ23" s="643"/>
      <c r="IR23" s="643"/>
      <c r="IS23" s="643"/>
    </row>
    <row r="24" spans="1:253" ht="25.5" customHeight="1">
      <c r="A24" s="652">
        <v>15</v>
      </c>
      <c r="B24" s="644"/>
      <c r="C24" s="660" t="s">
        <v>762</v>
      </c>
      <c r="D24" s="654">
        <f>SUM(D25:D27)</f>
        <v>0</v>
      </c>
      <c r="E24" s="654">
        <f>SUM(E25:E27)</f>
        <v>0</v>
      </c>
      <c r="F24" s="655">
        <f t="shared" si="2"/>
        <v>0</v>
      </c>
      <c r="G24" s="654">
        <f>SUM(G25:G27)</f>
        <v>0</v>
      </c>
      <c r="H24" s="654">
        <f>SUM(H25:H27)</f>
        <v>0</v>
      </c>
      <c r="I24" s="654">
        <f t="shared" si="0"/>
        <v>0</v>
      </c>
      <c r="J24" s="663" t="e">
        <f t="shared" si="1"/>
        <v>#DIV/0!</v>
      </c>
      <c r="K24" s="664" t="e">
        <f t="shared" si="3"/>
        <v>#DIV/0!</v>
      </c>
      <c r="L24" s="643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  <c r="AO24" s="643"/>
      <c r="AP24" s="643"/>
      <c r="AQ24" s="643"/>
      <c r="AR24" s="643"/>
      <c r="AS24" s="643"/>
      <c r="AT24" s="643"/>
      <c r="AU24" s="643"/>
      <c r="AV24" s="643"/>
      <c r="AW24" s="643"/>
      <c r="AX24" s="643"/>
      <c r="AY24" s="643"/>
      <c r="AZ24" s="643"/>
      <c r="BA24" s="643"/>
      <c r="BB24" s="643"/>
      <c r="BC24" s="643"/>
      <c r="BD24" s="643"/>
      <c r="BE24" s="643"/>
      <c r="BF24" s="643"/>
      <c r="BG24" s="643"/>
      <c r="BH24" s="643"/>
      <c r="BI24" s="643"/>
      <c r="BJ24" s="643"/>
      <c r="BK24" s="643"/>
      <c r="BL24" s="643"/>
      <c r="BM24" s="643"/>
      <c r="BN24" s="643"/>
      <c r="BO24" s="643"/>
      <c r="BP24" s="643"/>
      <c r="BQ24" s="643"/>
      <c r="BR24" s="643"/>
      <c r="BS24" s="643"/>
      <c r="BT24" s="643"/>
      <c r="BU24" s="643"/>
      <c r="BV24" s="643"/>
      <c r="BW24" s="643"/>
      <c r="BX24" s="643"/>
      <c r="BY24" s="643"/>
      <c r="BZ24" s="643"/>
      <c r="CA24" s="643"/>
      <c r="CB24" s="643"/>
      <c r="CC24" s="643"/>
      <c r="CD24" s="643"/>
      <c r="CE24" s="643"/>
      <c r="CF24" s="643"/>
      <c r="CG24" s="643"/>
      <c r="CH24" s="643"/>
      <c r="CI24" s="643"/>
      <c r="CJ24" s="643"/>
      <c r="CK24" s="643"/>
      <c r="CL24" s="643"/>
      <c r="CM24" s="643"/>
      <c r="CN24" s="643"/>
      <c r="CO24" s="643"/>
      <c r="CP24" s="643"/>
      <c r="CQ24" s="643"/>
      <c r="CR24" s="643"/>
      <c r="CS24" s="643"/>
      <c r="CT24" s="643"/>
      <c r="CU24" s="643"/>
      <c r="CV24" s="643"/>
      <c r="CW24" s="643"/>
      <c r="CX24" s="643"/>
      <c r="CY24" s="643"/>
      <c r="CZ24" s="643"/>
      <c r="DA24" s="643"/>
      <c r="DB24" s="643"/>
      <c r="DC24" s="643"/>
      <c r="DD24" s="643"/>
      <c r="DE24" s="643"/>
      <c r="DF24" s="643"/>
      <c r="DG24" s="643"/>
      <c r="DH24" s="643"/>
      <c r="DI24" s="643"/>
      <c r="DJ24" s="643"/>
      <c r="DK24" s="643"/>
      <c r="DL24" s="643"/>
      <c r="DM24" s="643"/>
      <c r="DN24" s="643"/>
      <c r="DO24" s="643"/>
      <c r="DP24" s="643"/>
      <c r="DQ24" s="643"/>
      <c r="DR24" s="643"/>
      <c r="DS24" s="643"/>
      <c r="DT24" s="643"/>
      <c r="DU24" s="643"/>
      <c r="DV24" s="643"/>
      <c r="DW24" s="643"/>
      <c r="DX24" s="643"/>
      <c r="DY24" s="643"/>
      <c r="DZ24" s="643"/>
      <c r="EA24" s="643"/>
      <c r="EB24" s="643"/>
      <c r="EC24" s="643"/>
      <c r="ED24" s="643"/>
      <c r="EE24" s="643"/>
      <c r="EF24" s="643"/>
      <c r="EG24" s="643"/>
      <c r="EH24" s="643"/>
      <c r="EI24" s="643"/>
      <c r="EJ24" s="643"/>
      <c r="EK24" s="643"/>
      <c r="EL24" s="643"/>
      <c r="EM24" s="643"/>
      <c r="EN24" s="643"/>
      <c r="EO24" s="643"/>
      <c r="EP24" s="643"/>
      <c r="EQ24" s="643"/>
      <c r="ER24" s="643"/>
      <c r="ES24" s="643"/>
      <c r="ET24" s="643"/>
      <c r="EU24" s="643"/>
      <c r="EV24" s="643"/>
      <c r="EW24" s="643"/>
      <c r="EX24" s="643"/>
      <c r="EY24" s="643"/>
      <c r="EZ24" s="643"/>
      <c r="FA24" s="643"/>
      <c r="FB24" s="643"/>
      <c r="FC24" s="643"/>
      <c r="FD24" s="643"/>
      <c r="FE24" s="643"/>
      <c r="FF24" s="643"/>
      <c r="FG24" s="643"/>
      <c r="FH24" s="643"/>
      <c r="FI24" s="643"/>
      <c r="FJ24" s="643"/>
      <c r="FK24" s="643"/>
      <c r="FL24" s="643"/>
      <c r="FM24" s="643"/>
      <c r="FN24" s="643"/>
      <c r="FO24" s="643"/>
      <c r="FP24" s="643"/>
      <c r="FQ24" s="643"/>
      <c r="FR24" s="643"/>
      <c r="FS24" s="643"/>
      <c r="FT24" s="643"/>
      <c r="FU24" s="643"/>
      <c r="FV24" s="643"/>
      <c r="FW24" s="643"/>
      <c r="FX24" s="643"/>
      <c r="FY24" s="643"/>
      <c r="FZ24" s="643"/>
      <c r="GA24" s="643"/>
      <c r="GB24" s="643"/>
      <c r="GC24" s="643"/>
      <c r="GD24" s="643"/>
      <c r="GE24" s="643"/>
      <c r="GF24" s="643"/>
      <c r="GG24" s="643"/>
      <c r="GH24" s="643"/>
      <c r="GI24" s="643"/>
      <c r="GJ24" s="643"/>
      <c r="GK24" s="643"/>
      <c r="GL24" s="643"/>
      <c r="GM24" s="643"/>
      <c r="GN24" s="643"/>
      <c r="GO24" s="643"/>
      <c r="GP24" s="643"/>
      <c r="GQ24" s="643"/>
      <c r="GR24" s="643"/>
      <c r="GS24" s="643"/>
      <c r="GT24" s="643"/>
      <c r="GU24" s="643"/>
      <c r="GV24" s="643"/>
      <c r="GW24" s="643"/>
      <c r="GX24" s="643"/>
      <c r="GY24" s="643"/>
      <c r="GZ24" s="643"/>
      <c r="HA24" s="643"/>
      <c r="HB24" s="643"/>
      <c r="HC24" s="643"/>
      <c r="HD24" s="643"/>
      <c r="HE24" s="643"/>
      <c r="HF24" s="643"/>
      <c r="HG24" s="643"/>
      <c r="HH24" s="643"/>
      <c r="HI24" s="643"/>
      <c r="HJ24" s="643"/>
      <c r="HK24" s="643"/>
      <c r="HL24" s="643"/>
      <c r="HM24" s="643"/>
      <c r="HN24" s="643"/>
      <c r="HO24" s="643"/>
      <c r="HP24" s="643"/>
      <c r="HQ24" s="643"/>
      <c r="HR24" s="643"/>
      <c r="HS24" s="643"/>
      <c r="HT24" s="643"/>
      <c r="HU24" s="643"/>
      <c r="HV24" s="643"/>
      <c r="HW24" s="643"/>
      <c r="HX24" s="643"/>
      <c r="HY24" s="643"/>
      <c r="HZ24" s="643"/>
      <c r="IA24" s="643"/>
      <c r="IB24" s="643"/>
      <c r="IC24" s="643"/>
      <c r="ID24" s="643"/>
      <c r="IE24" s="643"/>
      <c r="IF24" s="643"/>
      <c r="IG24" s="643"/>
      <c r="IH24" s="643"/>
      <c r="II24" s="643"/>
      <c r="IJ24" s="643"/>
      <c r="IK24" s="643"/>
      <c r="IL24" s="643"/>
      <c r="IM24" s="643"/>
      <c r="IN24" s="643"/>
      <c r="IO24" s="643"/>
      <c r="IP24" s="643"/>
      <c r="IQ24" s="643"/>
      <c r="IR24" s="643"/>
      <c r="IS24" s="643"/>
    </row>
    <row r="25" spans="1:253" ht="25.5" customHeight="1">
      <c r="A25" s="652">
        <v>16</v>
      </c>
      <c r="B25" s="658">
        <v>731100</v>
      </c>
      <c r="C25" s="661" t="s">
        <v>763</v>
      </c>
      <c r="D25" s="654"/>
      <c r="E25" s="654"/>
      <c r="F25" s="655">
        <f t="shared" si="2"/>
        <v>0</v>
      </c>
      <c r="G25" s="654"/>
      <c r="H25" s="654"/>
      <c r="I25" s="654">
        <f t="shared" si="0"/>
        <v>0</v>
      </c>
      <c r="J25" s="656" t="e">
        <f t="shared" si="1"/>
        <v>#DIV/0!</v>
      </c>
      <c r="K25" s="657" t="e">
        <f t="shared" si="3"/>
        <v>#DIV/0!</v>
      </c>
      <c r="L25" s="643"/>
      <c r="M25" s="643"/>
      <c r="N25" s="643"/>
      <c r="O25" s="643"/>
      <c r="P25" s="643"/>
      <c r="Q25" s="643"/>
      <c r="R25" s="643"/>
      <c r="S25" s="643"/>
      <c r="T25" s="643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643"/>
      <c r="AN25" s="643"/>
      <c r="AO25" s="643"/>
      <c r="AP25" s="643"/>
      <c r="AQ25" s="643"/>
      <c r="AR25" s="643"/>
      <c r="AS25" s="643"/>
      <c r="AT25" s="643"/>
      <c r="AU25" s="643"/>
      <c r="AV25" s="643"/>
      <c r="AW25" s="643"/>
      <c r="AX25" s="643"/>
      <c r="AY25" s="643"/>
      <c r="AZ25" s="643"/>
      <c r="BA25" s="643"/>
      <c r="BB25" s="643"/>
      <c r="BC25" s="643"/>
      <c r="BD25" s="643"/>
      <c r="BE25" s="643"/>
      <c r="BF25" s="643"/>
      <c r="BG25" s="643"/>
      <c r="BH25" s="643"/>
      <c r="BI25" s="643"/>
      <c r="BJ25" s="643"/>
      <c r="BK25" s="643"/>
      <c r="BL25" s="643"/>
      <c r="BM25" s="643"/>
      <c r="BN25" s="643"/>
      <c r="BO25" s="643"/>
      <c r="BP25" s="643"/>
      <c r="BQ25" s="643"/>
      <c r="BR25" s="643"/>
      <c r="BS25" s="643"/>
      <c r="BT25" s="643"/>
      <c r="BU25" s="643"/>
      <c r="BV25" s="643"/>
      <c r="BW25" s="643"/>
      <c r="BX25" s="643"/>
      <c r="BY25" s="643"/>
      <c r="BZ25" s="643"/>
      <c r="CA25" s="643"/>
      <c r="CB25" s="643"/>
      <c r="CC25" s="643"/>
      <c r="CD25" s="643"/>
      <c r="CE25" s="643"/>
      <c r="CF25" s="643"/>
      <c r="CG25" s="643"/>
      <c r="CH25" s="643"/>
      <c r="CI25" s="643"/>
      <c r="CJ25" s="643"/>
      <c r="CK25" s="643"/>
      <c r="CL25" s="643"/>
      <c r="CM25" s="643"/>
      <c r="CN25" s="643"/>
      <c r="CO25" s="643"/>
      <c r="CP25" s="643"/>
      <c r="CQ25" s="643"/>
      <c r="CR25" s="643"/>
      <c r="CS25" s="643"/>
      <c r="CT25" s="643"/>
      <c r="CU25" s="643"/>
      <c r="CV25" s="643"/>
      <c r="CW25" s="643"/>
      <c r="CX25" s="643"/>
      <c r="CY25" s="643"/>
      <c r="CZ25" s="643"/>
      <c r="DA25" s="643"/>
      <c r="DB25" s="643"/>
      <c r="DC25" s="643"/>
      <c r="DD25" s="643"/>
      <c r="DE25" s="643"/>
      <c r="DF25" s="643"/>
      <c r="DG25" s="643"/>
      <c r="DH25" s="643"/>
      <c r="DI25" s="643"/>
      <c r="DJ25" s="643"/>
      <c r="DK25" s="643"/>
      <c r="DL25" s="643"/>
      <c r="DM25" s="643"/>
      <c r="DN25" s="643"/>
      <c r="DO25" s="643"/>
      <c r="DP25" s="643"/>
      <c r="DQ25" s="643"/>
      <c r="DR25" s="643"/>
      <c r="DS25" s="643"/>
      <c r="DT25" s="643"/>
      <c r="DU25" s="643"/>
      <c r="DV25" s="643"/>
      <c r="DW25" s="643"/>
      <c r="DX25" s="643"/>
      <c r="DY25" s="643"/>
      <c r="DZ25" s="643"/>
      <c r="EA25" s="643"/>
      <c r="EB25" s="643"/>
      <c r="EC25" s="643"/>
      <c r="ED25" s="643"/>
      <c r="EE25" s="643"/>
      <c r="EF25" s="643"/>
      <c r="EG25" s="643"/>
      <c r="EH25" s="643"/>
      <c r="EI25" s="643"/>
      <c r="EJ25" s="643"/>
      <c r="EK25" s="643"/>
      <c r="EL25" s="643"/>
      <c r="EM25" s="643"/>
      <c r="EN25" s="643"/>
      <c r="EO25" s="643"/>
      <c r="EP25" s="643"/>
      <c r="EQ25" s="643"/>
      <c r="ER25" s="643"/>
      <c r="ES25" s="643"/>
      <c r="ET25" s="643"/>
      <c r="EU25" s="643"/>
      <c r="EV25" s="643"/>
      <c r="EW25" s="643"/>
      <c r="EX25" s="643"/>
      <c r="EY25" s="643"/>
      <c r="EZ25" s="643"/>
      <c r="FA25" s="643"/>
      <c r="FB25" s="643"/>
      <c r="FC25" s="643"/>
      <c r="FD25" s="643"/>
      <c r="FE25" s="643"/>
      <c r="FF25" s="643"/>
      <c r="FG25" s="643"/>
      <c r="FH25" s="643"/>
      <c r="FI25" s="643"/>
      <c r="FJ25" s="643"/>
      <c r="FK25" s="643"/>
      <c r="FL25" s="643"/>
      <c r="FM25" s="643"/>
      <c r="FN25" s="643"/>
      <c r="FO25" s="643"/>
      <c r="FP25" s="643"/>
      <c r="FQ25" s="643"/>
      <c r="FR25" s="643"/>
      <c r="FS25" s="643"/>
      <c r="FT25" s="643"/>
      <c r="FU25" s="643"/>
      <c r="FV25" s="643"/>
      <c r="FW25" s="643"/>
      <c r="FX25" s="643"/>
      <c r="FY25" s="643"/>
      <c r="FZ25" s="643"/>
      <c r="GA25" s="643"/>
      <c r="GB25" s="643"/>
      <c r="GC25" s="643"/>
      <c r="GD25" s="643"/>
      <c r="GE25" s="643"/>
      <c r="GF25" s="643"/>
      <c r="GG25" s="643"/>
      <c r="GH25" s="643"/>
      <c r="GI25" s="643"/>
      <c r="GJ25" s="643"/>
      <c r="GK25" s="643"/>
      <c r="GL25" s="643"/>
      <c r="GM25" s="643"/>
      <c r="GN25" s="643"/>
      <c r="GO25" s="643"/>
      <c r="GP25" s="643"/>
      <c r="GQ25" s="643"/>
      <c r="GR25" s="643"/>
      <c r="GS25" s="643"/>
      <c r="GT25" s="643"/>
      <c r="GU25" s="643"/>
      <c r="GV25" s="643"/>
      <c r="GW25" s="643"/>
      <c r="GX25" s="643"/>
      <c r="GY25" s="643"/>
      <c r="GZ25" s="643"/>
      <c r="HA25" s="643"/>
      <c r="HB25" s="643"/>
      <c r="HC25" s="643"/>
      <c r="HD25" s="643"/>
      <c r="HE25" s="643"/>
      <c r="HF25" s="643"/>
      <c r="HG25" s="643"/>
      <c r="HH25" s="643"/>
      <c r="HI25" s="643"/>
      <c r="HJ25" s="643"/>
      <c r="HK25" s="643"/>
      <c r="HL25" s="643"/>
      <c r="HM25" s="643"/>
      <c r="HN25" s="643"/>
      <c r="HO25" s="643"/>
      <c r="HP25" s="643"/>
      <c r="HQ25" s="643"/>
      <c r="HR25" s="643"/>
      <c r="HS25" s="643"/>
      <c r="HT25" s="643"/>
      <c r="HU25" s="643"/>
      <c r="HV25" s="643"/>
      <c r="HW25" s="643"/>
      <c r="HX25" s="643"/>
      <c r="HY25" s="643"/>
      <c r="HZ25" s="643"/>
      <c r="IA25" s="643"/>
      <c r="IB25" s="643"/>
      <c r="IC25" s="643"/>
      <c r="ID25" s="643"/>
      <c r="IE25" s="643"/>
      <c r="IF25" s="643"/>
      <c r="IG25" s="643"/>
      <c r="IH25" s="643"/>
      <c r="II25" s="643"/>
      <c r="IJ25" s="643"/>
      <c r="IK25" s="643"/>
      <c r="IL25" s="643"/>
      <c r="IM25" s="643"/>
      <c r="IN25" s="643"/>
      <c r="IO25" s="643"/>
      <c r="IP25" s="643"/>
      <c r="IQ25" s="643"/>
      <c r="IR25" s="643"/>
      <c r="IS25" s="643"/>
    </row>
    <row r="26" spans="1:253" ht="18.75" customHeight="1">
      <c r="A26" s="652">
        <v>17</v>
      </c>
      <c r="B26" s="658">
        <v>732100</v>
      </c>
      <c r="C26" s="659" t="s">
        <v>764</v>
      </c>
      <c r="D26" s="654"/>
      <c r="E26" s="654"/>
      <c r="F26" s="655">
        <f t="shared" si="2"/>
        <v>0</v>
      </c>
      <c r="G26" s="654"/>
      <c r="H26" s="654"/>
      <c r="I26" s="654">
        <f t="shared" si="0"/>
        <v>0</v>
      </c>
      <c r="J26" s="656" t="e">
        <f t="shared" si="1"/>
        <v>#DIV/0!</v>
      </c>
      <c r="K26" s="657" t="e">
        <f t="shared" si="3"/>
        <v>#DIV/0!</v>
      </c>
      <c r="L26" s="643"/>
      <c r="M26" s="643"/>
      <c r="N26" s="643"/>
      <c r="O26" s="643"/>
      <c r="P26" s="643"/>
      <c r="Q26" s="643"/>
      <c r="R26" s="643"/>
      <c r="S26" s="643"/>
      <c r="T26" s="643"/>
      <c r="U26" s="643"/>
      <c r="V26" s="643"/>
      <c r="W26" s="643"/>
      <c r="X26" s="643"/>
      <c r="Y26" s="643"/>
      <c r="Z26" s="643"/>
      <c r="AA26" s="643"/>
      <c r="AB26" s="643"/>
      <c r="AC26" s="643"/>
      <c r="AD26" s="643"/>
      <c r="AE26" s="643"/>
      <c r="AF26" s="643"/>
      <c r="AG26" s="643"/>
      <c r="AH26" s="643"/>
      <c r="AI26" s="643"/>
      <c r="AJ26" s="643"/>
      <c r="AK26" s="643"/>
      <c r="AL26" s="643"/>
      <c r="AM26" s="643"/>
      <c r="AN26" s="643"/>
      <c r="AO26" s="643"/>
      <c r="AP26" s="643"/>
      <c r="AQ26" s="643"/>
      <c r="AR26" s="643"/>
      <c r="AS26" s="643"/>
      <c r="AT26" s="643"/>
      <c r="AU26" s="643"/>
      <c r="AV26" s="643"/>
      <c r="AW26" s="643"/>
      <c r="AX26" s="643"/>
      <c r="AY26" s="643"/>
      <c r="AZ26" s="643"/>
      <c r="BA26" s="643"/>
      <c r="BB26" s="643"/>
      <c r="BC26" s="643"/>
      <c r="BD26" s="643"/>
      <c r="BE26" s="643"/>
      <c r="BF26" s="643"/>
      <c r="BG26" s="643"/>
      <c r="BH26" s="643"/>
      <c r="BI26" s="643"/>
      <c r="BJ26" s="643"/>
      <c r="BK26" s="643"/>
      <c r="BL26" s="643"/>
      <c r="BM26" s="643"/>
      <c r="BN26" s="643"/>
      <c r="BO26" s="643"/>
      <c r="BP26" s="643"/>
      <c r="BQ26" s="643"/>
      <c r="BR26" s="643"/>
      <c r="BS26" s="643"/>
      <c r="BT26" s="643"/>
      <c r="BU26" s="643"/>
      <c r="BV26" s="643"/>
      <c r="BW26" s="643"/>
      <c r="BX26" s="643"/>
      <c r="BY26" s="643"/>
      <c r="BZ26" s="643"/>
      <c r="CA26" s="643"/>
      <c r="CB26" s="643"/>
      <c r="CC26" s="643"/>
      <c r="CD26" s="643"/>
      <c r="CE26" s="643"/>
      <c r="CF26" s="643"/>
      <c r="CG26" s="643"/>
      <c r="CH26" s="643"/>
      <c r="CI26" s="643"/>
      <c r="CJ26" s="643"/>
      <c r="CK26" s="643"/>
      <c r="CL26" s="643"/>
      <c r="CM26" s="643"/>
      <c r="CN26" s="643"/>
      <c r="CO26" s="643"/>
      <c r="CP26" s="643"/>
      <c r="CQ26" s="643"/>
      <c r="CR26" s="643"/>
      <c r="CS26" s="643"/>
      <c r="CT26" s="643"/>
      <c r="CU26" s="643"/>
      <c r="CV26" s="643"/>
      <c r="CW26" s="643"/>
      <c r="CX26" s="643"/>
      <c r="CY26" s="643"/>
      <c r="CZ26" s="643"/>
      <c r="DA26" s="643"/>
      <c r="DB26" s="643"/>
      <c r="DC26" s="643"/>
      <c r="DD26" s="643"/>
      <c r="DE26" s="643"/>
      <c r="DF26" s="643"/>
      <c r="DG26" s="643"/>
      <c r="DH26" s="643"/>
      <c r="DI26" s="643"/>
      <c r="DJ26" s="643"/>
      <c r="DK26" s="643"/>
      <c r="DL26" s="643"/>
      <c r="DM26" s="643"/>
      <c r="DN26" s="643"/>
      <c r="DO26" s="643"/>
      <c r="DP26" s="643"/>
      <c r="DQ26" s="643"/>
      <c r="DR26" s="643"/>
      <c r="DS26" s="643"/>
      <c r="DT26" s="643"/>
      <c r="DU26" s="643"/>
      <c r="DV26" s="643"/>
      <c r="DW26" s="643"/>
      <c r="DX26" s="643"/>
      <c r="DY26" s="643"/>
      <c r="DZ26" s="643"/>
      <c r="EA26" s="643"/>
      <c r="EB26" s="643"/>
      <c r="EC26" s="643"/>
      <c r="ED26" s="643"/>
      <c r="EE26" s="643"/>
      <c r="EF26" s="643"/>
      <c r="EG26" s="643"/>
      <c r="EH26" s="643"/>
      <c r="EI26" s="643"/>
      <c r="EJ26" s="643"/>
      <c r="EK26" s="643"/>
      <c r="EL26" s="643"/>
      <c r="EM26" s="643"/>
      <c r="EN26" s="643"/>
      <c r="EO26" s="643"/>
      <c r="EP26" s="643"/>
      <c r="EQ26" s="643"/>
      <c r="ER26" s="643"/>
      <c r="ES26" s="643"/>
      <c r="ET26" s="643"/>
      <c r="EU26" s="643"/>
      <c r="EV26" s="643"/>
      <c r="EW26" s="643"/>
      <c r="EX26" s="643"/>
      <c r="EY26" s="643"/>
      <c r="EZ26" s="643"/>
      <c r="FA26" s="643"/>
      <c r="FB26" s="643"/>
      <c r="FC26" s="643"/>
      <c r="FD26" s="643"/>
      <c r="FE26" s="643"/>
      <c r="FF26" s="643"/>
      <c r="FG26" s="643"/>
      <c r="FH26" s="643"/>
      <c r="FI26" s="643"/>
      <c r="FJ26" s="643"/>
      <c r="FK26" s="643"/>
      <c r="FL26" s="643"/>
      <c r="FM26" s="643"/>
      <c r="FN26" s="643"/>
      <c r="FO26" s="643"/>
      <c r="FP26" s="643"/>
      <c r="FQ26" s="643"/>
      <c r="FR26" s="643"/>
      <c r="FS26" s="643"/>
      <c r="FT26" s="643"/>
      <c r="FU26" s="643"/>
      <c r="FV26" s="643"/>
      <c r="FW26" s="643"/>
      <c r="FX26" s="643"/>
      <c r="FY26" s="643"/>
      <c r="FZ26" s="643"/>
      <c r="GA26" s="643"/>
      <c r="GB26" s="643"/>
      <c r="GC26" s="643"/>
      <c r="GD26" s="643"/>
      <c r="GE26" s="643"/>
      <c r="GF26" s="643"/>
      <c r="GG26" s="643"/>
      <c r="GH26" s="643"/>
      <c r="GI26" s="643"/>
      <c r="GJ26" s="643"/>
      <c r="GK26" s="643"/>
      <c r="GL26" s="643"/>
      <c r="GM26" s="643"/>
      <c r="GN26" s="643"/>
      <c r="GO26" s="643"/>
      <c r="GP26" s="643"/>
      <c r="GQ26" s="643"/>
      <c r="GR26" s="643"/>
      <c r="GS26" s="643"/>
      <c r="GT26" s="643"/>
      <c r="GU26" s="643"/>
      <c r="GV26" s="643"/>
      <c r="GW26" s="643"/>
      <c r="GX26" s="643"/>
      <c r="GY26" s="643"/>
      <c r="GZ26" s="643"/>
      <c r="HA26" s="643"/>
      <c r="HB26" s="643"/>
      <c r="HC26" s="643"/>
      <c r="HD26" s="643"/>
      <c r="HE26" s="643"/>
      <c r="HF26" s="643"/>
      <c r="HG26" s="643"/>
      <c r="HH26" s="643"/>
      <c r="HI26" s="643"/>
      <c r="HJ26" s="643"/>
      <c r="HK26" s="643"/>
      <c r="HL26" s="643"/>
      <c r="HM26" s="643"/>
      <c r="HN26" s="643"/>
      <c r="HO26" s="643"/>
      <c r="HP26" s="643"/>
      <c r="HQ26" s="643"/>
      <c r="HR26" s="643"/>
      <c r="HS26" s="643"/>
      <c r="HT26" s="643"/>
      <c r="HU26" s="643"/>
      <c r="HV26" s="643"/>
      <c r="HW26" s="643"/>
      <c r="HX26" s="643"/>
      <c r="HY26" s="643"/>
      <c r="HZ26" s="643"/>
      <c r="IA26" s="643"/>
      <c r="IB26" s="643"/>
      <c r="IC26" s="643"/>
      <c r="ID26" s="643"/>
      <c r="IE26" s="643"/>
      <c r="IF26" s="643"/>
      <c r="IG26" s="643"/>
      <c r="IH26" s="643"/>
      <c r="II26" s="643"/>
      <c r="IJ26" s="643"/>
      <c r="IK26" s="643"/>
      <c r="IL26" s="643"/>
      <c r="IM26" s="643"/>
      <c r="IN26" s="643"/>
      <c r="IO26" s="643"/>
      <c r="IP26" s="643"/>
      <c r="IQ26" s="643"/>
      <c r="IR26" s="643"/>
      <c r="IS26" s="643"/>
    </row>
    <row r="27" spans="1:253" ht="18" customHeight="1">
      <c r="A27" s="652">
        <v>18</v>
      </c>
      <c r="B27" s="658">
        <v>733100</v>
      </c>
      <c r="C27" s="665" t="s">
        <v>765</v>
      </c>
      <c r="D27" s="654"/>
      <c r="E27" s="654"/>
      <c r="F27" s="655">
        <f t="shared" si="2"/>
        <v>0</v>
      </c>
      <c r="G27" s="654"/>
      <c r="H27" s="654"/>
      <c r="I27" s="654">
        <f t="shared" si="0"/>
        <v>0</v>
      </c>
      <c r="J27" s="656" t="e">
        <f t="shared" si="1"/>
        <v>#DIV/0!</v>
      </c>
      <c r="K27" s="657" t="e">
        <f t="shared" si="3"/>
        <v>#DIV/0!</v>
      </c>
      <c r="L27" s="643"/>
      <c r="M27" s="643"/>
      <c r="N27" s="643"/>
      <c r="O27" s="643"/>
      <c r="P27" s="643"/>
      <c r="Q27" s="643"/>
      <c r="R27" s="643"/>
      <c r="S27" s="643"/>
      <c r="T27" s="643"/>
      <c r="U27" s="643"/>
      <c r="V27" s="643"/>
      <c r="W27" s="643"/>
      <c r="X27" s="643"/>
      <c r="Y27" s="643"/>
      <c r="Z27" s="643"/>
      <c r="AA27" s="643"/>
      <c r="AB27" s="643"/>
      <c r="AC27" s="643"/>
      <c r="AD27" s="643"/>
      <c r="AE27" s="643"/>
      <c r="AF27" s="643"/>
      <c r="AG27" s="643"/>
      <c r="AH27" s="643"/>
      <c r="AI27" s="643"/>
      <c r="AJ27" s="643"/>
      <c r="AK27" s="643"/>
      <c r="AL27" s="643"/>
      <c r="AM27" s="643"/>
      <c r="AN27" s="643"/>
      <c r="AO27" s="643"/>
      <c r="AP27" s="643"/>
      <c r="AQ27" s="643"/>
      <c r="AR27" s="643"/>
      <c r="AS27" s="643"/>
      <c r="AT27" s="643"/>
      <c r="AU27" s="643"/>
      <c r="AV27" s="643"/>
      <c r="AW27" s="643"/>
      <c r="AX27" s="643"/>
      <c r="AY27" s="643"/>
      <c r="AZ27" s="643"/>
      <c r="BA27" s="643"/>
      <c r="BB27" s="643"/>
      <c r="BC27" s="643"/>
      <c r="BD27" s="643"/>
      <c r="BE27" s="643"/>
      <c r="BF27" s="643"/>
      <c r="BG27" s="643"/>
      <c r="BH27" s="643"/>
      <c r="BI27" s="643"/>
      <c r="BJ27" s="643"/>
      <c r="BK27" s="643"/>
      <c r="BL27" s="643"/>
      <c r="BM27" s="643"/>
      <c r="BN27" s="643"/>
      <c r="BO27" s="643"/>
      <c r="BP27" s="643"/>
      <c r="BQ27" s="643"/>
      <c r="BR27" s="643"/>
      <c r="BS27" s="643"/>
      <c r="BT27" s="643"/>
      <c r="BU27" s="643"/>
      <c r="BV27" s="643"/>
      <c r="BW27" s="643"/>
      <c r="BX27" s="643"/>
      <c r="BY27" s="643"/>
      <c r="BZ27" s="643"/>
      <c r="CA27" s="643"/>
      <c r="CB27" s="643"/>
      <c r="CC27" s="643"/>
      <c r="CD27" s="643"/>
      <c r="CE27" s="643"/>
      <c r="CF27" s="643"/>
      <c r="CG27" s="643"/>
      <c r="CH27" s="643"/>
      <c r="CI27" s="643"/>
      <c r="CJ27" s="643"/>
      <c r="CK27" s="643"/>
      <c r="CL27" s="643"/>
      <c r="CM27" s="643"/>
      <c r="CN27" s="643"/>
      <c r="CO27" s="643"/>
      <c r="CP27" s="643"/>
      <c r="CQ27" s="643"/>
      <c r="CR27" s="643"/>
      <c r="CS27" s="643"/>
      <c r="CT27" s="643"/>
      <c r="CU27" s="643"/>
      <c r="CV27" s="643"/>
      <c r="CW27" s="643"/>
      <c r="CX27" s="643"/>
      <c r="CY27" s="643"/>
      <c r="CZ27" s="643"/>
      <c r="DA27" s="643"/>
      <c r="DB27" s="643"/>
      <c r="DC27" s="643"/>
      <c r="DD27" s="643"/>
      <c r="DE27" s="643"/>
      <c r="DF27" s="643"/>
      <c r="DG27" s="643"/>
      <c r="DH27" s="643"/>
      <c r="DI27" s="643"/>
      <c r="DJ27" s="643"/>
      <c r="DK27" s="643"/>
      <c r="DL27" s="643"/>
      <c r="DM27" s="643"/>
      <c r="DN27" s="643"/>
      <c r="DO27" s="643"/>
      <c r="DP27" s="643"/>
      <c r="DQ27" s="643"/>
      <c r="DR27" s="643"/>
      <c r="DS27" s="643"/>
      <c r="DT27" s="643"/>
      <c r="DU27" s="643"/>
      <c r="DV27" s="643"/>
      <c r="DW27" s="643"/>
      <c r="DX27" s="643"/>
      <c r="DY27" s="643"/>
      <c r="DZ27" s="643"/>
      <c r="EA27" s="643"/>
      <c r="EB27" s="643"/>
      <c r="EC27" s="643"/>
      <c r="ED27" s="643"/>
      <c r="EE27" s="643"/>
      <c r="EF27" s="643"/>
      <c r="EG27" s="643"/>
      <c r="EH27" s="643"/>
      <c r="EI27" s="643"/>
      <c r="EJ27" s="643"/>
      <c r="EK27" s="643"/>
      <c r="EL27" s="643"/>
      <c r="EM27" s="643"/>
      <c r="EN27" s="643"/>
      <c r="EO27" s="643"/>
      <c r="EP27" s="643"/>
      <c r="EQ27" s="643"/>
      <c r="ER27" s="643"/>
      <c r="ES27" s="643"/>
      <c r="ET27" s="643"/>
      <c r="EU27" s="643"/>
      <c r="EV27" s="643"/>
      <c r="EW27" s="643"/>
      <c r="EX27" s="643"/>
      <c r="EY27" s="643"/>
      <c r="EZ27" s="643"/>
      <c r="FA27" s="643"/>
      <c r="FB27" s="643"/>
      <c r="FC27" s="643"/>
      <c r="FD27" s="643"/>
      <c r="FE27" s="643"/>
      <c r="FF27" s="643"/>
      <c r="FG27" s="643"/>
      <c r="FH27" s="643"/>
      <c r="FI27" s="643"/>
      <c r="FJ27" s="643"/>
      <c r="FK27" s="643"/>
      <c r="FL27" s="643"/>
      <c r="FM27" s="643"/>
      <c r="FN27" s="643"/>
      <c r="FO27" s="643"/>
      <c r="FP27" s="643"/>
      <c r="FQ27" s="643"/>
      <c r="FR27" s="643"/>
      <c r="FS27" s="643"/>
      <c r="FT27" s="643"/>
      <c r="FU27" s="643"/>
      <c r="FV27" s="643"/>
      <c r="FW27" s="643"/>
      <c r="FX27" s="643"/>
      <c r="FY27" s="643"/>
      <c r="FZ27" s="643"/>
      <c r="GA27" s="643"/>
      <c r="GB27" s="643"/>
      <c r="GC27" s="643"/>
      <c r="GD27" s="643"/>
      <c r="GE27" s="643"/>
      <c r="GF27" s="643"/>
      <c r="GG27" s="643"/>
      <c r="GH27" s="643"/>
      <c r="GI27" s="643"/>
      <c r="GJ27" s="643"/>
      <c r="GK27" s="643"/>
      <c r="GL27" s="643"/>
      <c r="GM27" s="643"/>
      <c r="GN27" s="643"/>
      <c r="GO27" s="643"/>
      <c r="GP27" s="643"/>
      <c r="GQ27" s="643"/>
      <c r="GR27" s="643"/>
      <c r="GS27" s="643"/>
      <c r="GT27" s="643"/>
      <c r="GU27" s="643"/>
      <c r="GV27" s="643"/>
      <c r="GW27" s="643"/>
      <c r="GX27" s="643"/>
      <c r="GY27" s="643"/>
      <c r="GZ27" s="643"/>
      <c r="HA27" s="643"/>
      <c r="HB27" s="643"/>
      <c r="HC27" s="643"/>
      <c r="HD27" s="643"/>
      <c r="HE27" s="643"/>
      <c r="HF27" s="643"/>
      <c r="HG27" s="643"/>
      <c r="HH27" s="643"/>
      <c r="HI27" s="643"/>
      <c r="HJ27" s="643"/>
      <c r="HK27" s="643"/>
      <c r="HL27" s="643"/>
      <c r="HM27" s="643"/>
      <c r="HN27" s="643"/>
      <c r="HO27" s="643"/>
      <c r="HP27" s="643"/>
      <c r="HQ27" s="643"/>
      <c r="HR27" s="643"/>
      <c r="HS27" s="643"/>
      <c r="HT27" s="643"/>
      <c r="HU27" s="643"/>
      <c r="HV27" s="643"/>
      <c r="HW27" s="643"/>
      <c r="HX27" s="643"/>
      <c r="HY27" s="643"/>
      <c r="HZ27" s="643"/>
      <c r="IA27" s="643"/>
      <c r="IB27" s="643"/>
      <c r="IC27" s="643"/>
      <c r="ID27" s="643"/>
      <c r="IE27" s="643"/>
      <c r="IF27" s="643"/>
      <c r="IG27" s="643"/>
      <c r="IH27" s="643"/>
      <c r="II27" s="643"/>
      <c r="IJ27" s="643"/>
      <c r="IK27" s="643"/>
      <c r="IL27" s="643"/>
      <c r="IM27" s="643"/>
      <c r="IN27" s="643"/>
      <c r="IO27" s="643"/>
      <c r="IP27" s="643"/>
      <c r="IQ27" s="643"/>
      <c r="IR27" s="643"/>
      <c r="IS27" s="643"/>
    </row>
    <row r="28" spans="1:253" ht="27" customHeight="1">
      <c r="A28" s="666">
        <v>19</v>
      </c>
      <c r="B28" s="667"/>
      <c r="C28" s="649" t="s">
        <v>766</v>
      </c>
      <c r="D28" s="650">
        <f>SUM(D29+D32+D42+D52+D56+D60)</f>
        <v>0</v>
      </c>
      <c r="E28" s="650">
        <f>SUM(E29+E32+E42+E52+E56+E60)</f>
        <v>0</v>
      </c>
      <c r="F28" s="650">
        <f t="shared" si="2"/>
        <v>0</v>
      </c>
      <c r="G28" s="650">
        <f>SUM(G29+G32+G42+G52+G56+G60)</f>
        <v>0</v>
      </c>
      <c r="H28" s="650">
        <f>SUM(H29+H32+H42+H52+H56+H60)</f>
        <v>0</v>
      </c>
      <c r="I28" s="650">
        <f t="shared" si="0"/>
        <v>0</v>
      </c>
      <c r="J28" s="651" t="e">
        <f t="shared" si="1"/>
        <v>#DIV/0!</v>
      </c>
      <c r="K28" s="651" t="e">
        <f t="shared" si="3"/>
        <v>#DIV/0!</v>
      </c>
      <c r="L28" s="643"/>
      <c r="M28" s="643"/>
      <c r="N28" s="643"/>
      <c r="O28" s="643"/>
      <c r="P28" s="643"/>
      <c r="Q28" s="643"/>
      <c r="R28" s="643"/>
      <c r="S28" s="643"/>
      <c r="T28" s="643"/>
      <c r="U28" s="643"/>
      <c r="V28" s="643"/>
      <c r="W28" s="643"/>
      <c r="X28" s="643"/>
      <c r="Y28" s="643"/>
      <c r="Z28" s="643"/>
      <c r="AA28" s="643"/>
      <c r="AB28" s="643"/>
      <c r="AC28" s="643"/>
      <c r="AD28" s="643"/>
      <c r="AE28" s="643"/>
      <c r="AF28" s="643"/>
      <c r="AG28" s="643"/>
      <c r="AH28" s="643"/>
      <c r="AI28" s="643"/>
      <c r="AJ28" s="643"/>
      <c r="AK28" s="643"/>
      <c r="AL28" s="643"/>
      <c r="AM28" s="643"/>
      <c r="AN28" s="643"/>
      <c r="AO28" s="643"/>
      <c r="AP28" s="643"/>
      <c r="AQ28" s="643"/>
      <c r="AR28" s="643"/>
      <c r="AS28" s="643"/>
      <c r="AT28" s="643"/>
      <c r="AU28" s="643"/>
      <c r="AV28" s="643"/>
      <c r="AW28" s="643"/>
      <c r="AX28" s="643"/>
      <c r="AY28" s="643"/>
      <c r="AZ28" s="643"/>
      <c r="BA28" s="643"/>
      <c r="BB28" s="643"/>
      <c r="BC28" s="643"/>
      <c r="BD28" s="643"/>
      <c r="BE28" s="643"/>
      <c r="BF28" s="643"/>
      <c r="BG28" s="643"/>
      <c r="BH28" s="643"/>
      <c r="BI28" s="643"/>
      <c r="BJ28" s="643"/>
      <c r="BK28" s="643"/>
      <c r="BL28" s="643"/>
      <c r="BM28" s="643"/>
      <c r="BN28" s="643"/>
      <c r="BO28" s="643"/>
      <c r="BP28" s="643"/>
      <c r="BQ28" s="643"/>
      <c r="BR28" s="643"/>
      <c r="BS28" s="643"/>
      <c r="BT28" s="643"/>
      <c r="BU28" s="643"/>
      <c r="BV28" s="643"/>
      <c r="BW28" s="643"/>
      <c r="BX28" s="643"/>
      <c r="BY28" s="643"/>
      <c r="BZ28" s="643"/>
      <c r="CA28" s="643"/>
      <c r="CB28" s="643"/>
      <c r="CC28" s="643"/>
      <c r="CD28" s="643"/>
      <c r="CE28" s="643"/>
      <c r="CF28" s="643"/>
      <c r="CG28" s="643"/>
      <c r="CH28" s="643"/>
      <c r="CI28" s="643"/>
      <c r="CJ28" s="643"/>
      <c r="CK28" s="643"/>
      <c r="CL28" s="643"/>
      <c r="CM28" s="643"/>
      <c r="CN28" s="643"/>
      <c r="CO28" s="643"/>
      <c r="CP28" s="643"/>
      <c r="CQ28" s="643"/>
      <c r="CR28" s="643"/>
      <c r="CS28" s="643"/>
      <c r="CT28" s="643"/>
      <c r="CU28" s="643"/>
      <c r="CV28" s="643"/>
      <c r="CW28" s="643"/>
      <c r="CX28" s="643"/>
      <c r="CY28" s="643"/>
      <c r="CZ28" s="643"/>
      <c r="DA28" s="643"/>
      <c r="DB28" s="643"/>
      <c r="DC28" s="643"/>
      <c r="DD28" s="643"/>
      <c r="DE28" s="643"/>
      <c r="DF28" s="643"/>
      <c r="DG28" s="643"/>
      <c r="DH28" s="643"/>
      <c r="DI28" s="643"/>
      <c r="DJ28" s="643"/>
      <c r="DK28" s="643"/>
      <c r="DL28" s="643"/>
      <c r="DM28" s="643"/>
      <c r="DN28" s="643"/>
      <c r="DO28" s="643"/>
      <c r="DP28" s="643"/>
      <c r="DQ28" s="643"/>
      <c r="DR28" s="643"/>
      <c r="DS28" s="643"/>
      <c r="DT28" s="643"/>
      <c r="DU28" s="643"/>
      <c r="DV28" s="643"/>
      <c r="DW28" s="643"/>
      <c r="DX28" s="643"/>
      <c r="DY28" s="643"/>
      <c r="DZ28" s="643"/>
      <c r="EA28" s="643"/>
      <c r="EB28" s="643"/>
      <c r="EC28" s="643"/>
      <c r="ED28" s="643"/>
      <c r="EE28" s="643"/>
      <c r="EF28" s="643"/>
      <c r="EG28" s="643"/>
      <c r="EH28" s="643"/>
      <c r="EI28" s="643"/>
      <c r="EJ28" s="643"/>
      <c r="EK28" s="643"/>
      <c r="EL28" s="643"/>
      <c r="EM28" s="643"/>
      <c r="EN28" s="643"/>
      <c r="EO28" s="643"/>
      <c r="EP28" s="643"/>
      <c r="EQ28" s="643"/>
      <c r="ER28" s="643"/>
      <c r="ES28" s="643"/>
      <c r="ET28" s="643"/>
      <c r="EU28" s="643"/>
      <c r="EV28" s="643"/>
      <c r="EW28" s="643"/>
      <c r="EX28" s="643"/>
      <c r="EY28" s="643"/>
      <c r="EZ28" s="643"/>
      <c r="FA28" s="643"/>
      <c r="FB28" s="643"/>
      <c r="FC28" s="643"/>
      <c r="FD28" s="643"/>
      <c r="FE28" s="643"/>
      <c r="FF28" s="643"/>
      <c r="FG28" s="643"/>
      <c r="FH28" s="643"/>
      <c r="FI28" s="643"/>
      <c r="FJ28" s="643"/>
      <c r="FK28" s="643"/>
      <c r="FL28" s="643"/>
      <c r="FM28" s="643"/>
      <c r="FN28" s="643"/>
      <c r="FO28" s="643"/>
      <c r="FP28" s="643"/>
      <c r="FQ28" s="643"/>
      <c r="FR28" s="643"/>
      <c r="FS28" s="643"/>
      <c r="FT28" s="643"/>
      <c r="FU28" s="643"/>
      <c r="FV28" s="643"/>
      <c r="FW28" s="643"/>
      <c r="FX28" s="643"/>
      <c r="FY28" s="643"/>
      <c r="FZ28" s="643"/>
      <c r="GA28" s="643"/>
      <c r="GB28" s="643"/>
      <c r="GC28" s="643"/>
      <c r="GD28" s="643"/>
      <c r="GE28" s="643"/>
      <c r="GF28" s="643"/>
      <c r="GG28" s="643"/>
      <c r="GH28" s="643"/>
      <c r="GI28" s="643"/>
      <c r="GJ28" s="643"/>
      <c r="GK28" s="643"/>
      <c r="GL28" s="643"/>
      <c r="GM28" s="643"/>
      <c r="GN28" s="643"/>
      <c r="GO28" s="643"/>
      <c r="GP28" s="643"/>
      <c r="GQ28" s="643"/>
      <c r="GR28" s="643"/>
      <c r="GS28" s="643"/>
      <c r="GT28" s="643"/>
      <c r="GU28" s="643"/>
      <c r="GV28" s="643"/>
      <c r="GW28" s="643"/>
      <c r="GX28" s="643"/>
      <c r="GY28" s="643"/>
      <c r="GZ28" s="643"/>
      <c r="HA28" s="643"/>
      <c r="HB28" s="643"/>
      <c r="HC28" s="643"/>
      <c r="HD28" s="643"/>
      <c r="HE28" s="643"/>
      <c r="HF28" s="643"/>
      <c r="HG28" s="643"/>
      <c r="HH28" s="643"/>
      <c r="HI28" s="643"/>
      <c r="HJ28" s="643"/>
      <c r="HK28" s="643"/>
      <c r="HL28" s="643"/>
      <c r="HM28" s="643"/>
      <c r="HN28" s="643"/>
      <c r="HO28" s="643"/>
      <c r="HP28" s="643"/>
      <c r="HQ28" s="643"/>
      <c r="HR28" s="643"/>
      <c r="HS28" s="643"/>
      <c r="HT28" s="643"/>
      <c r="HU28" s="643"/>
      <c r="HV28" s="643"/>
      <c r="HW28" s="643"/>
      <c r="HX28" s="643"/>
      <c r="HY28" s="643"/>
      <c r="HZ28" s="643"/>
      <c r="IA28" s="643"/>
      <c r="IB28" s="643"/>
      <c r="IC28" s="643"/>
      <c r="ID28" s="643"/>
      <c r="IE28" s="643"/>
      <c r="IF28" s="643"/>
      <c r="IG28" s="643"/>
      <c r="IH28" s="643"/>
      <c r="II28" s="643"/>
      <c r="IJ28" s="643"/>
      <c r="IK28" s="643"/>
      <c r="IL28" s="643"/>
      <c r="IM28" s="643"/>
      <c r="IN28" s="643"/>
      <c r="IO28" s="643"/>
      <c r="IP28" s="643"/>
      <c r="IQ28" s="643"/>
      <c r="IR28" s="643"/>
      <c r="IS28" s="643"/>
    </row>
    <row r="29" spans="1:253" ht="26.25" customHeight="1">
      <c r="A29" s="652">
        <v>20</v>
      </c>
      <c r="B29" s="668">
        <v>611000</v>
      </c>
      <c r="C29" s="669" t="s">
        <v>767</v>
      </c>
      <c r="D29" s="654">
        <f>SUM(D30:D31)</f>
        <v>0</v>
      </c>
      <c r="E29" s="654">
        <f>SUM(E30:E31)</f>
        <v>0</v>
      </c>
      <c r="F29" s="655">
        <f t="shared" si="2"/>
        <v>0</v>
      </c>
      <c r="G29" s="654">
        <f>SUM(G30:G31)</f>
        <v>0</v>
      </c>
      <c r="H29" s="654">
        <f>SUM(H30:H31)</f>
        <v>0</v>
      </c>
      <c r="I29" s="654">
        <f t="shared" si="0"/>
        <v>0</v>
      </c>
      <c r="J29" s="656" t="e">
        <f t="shared" si="1"/>
        <v>#DIV/0!</v>
      </c>
      <c r="K29" s="657" t="e">
        <f t="shared" si="3"/>
        <v>#DIV/0!</v>
      </c>
      <c r="L29" s="643"/>
      <c r="M29" s="643"/>
      <c r="N29" s="643"/>
      <c r="O29" s="643"/>
      <c r="P29" s="643"/>
      <c r="Q29" s="643"/>
      <c r="R29" s="643"/>
      <c r="S29" s="643"/>
      <c r="T29" s="643"/>
      <c r="U29" s="643"/>
      <c r="V29" s="643"/>
      <c r="W29" s="643"/>
      <c r="X29" s="643"/>
      <c r="Y29" s="643"/>
      <c r="Z29" s="643"/>
      <c r="AA29" s="643"/>
      <c r="AB29" s="643"/>
      <c r="AC29" s="643"/>
      <c r="AD29" s="643"/>
      <c r="AE29" s="643"/>
      <c r="AF29" s="643"/>
      <c r="AG29" s="643"/>
      <c r="AH29" s="643"/>
      <c r="AI29" s="643"/>
      <c r="AJ29" s="643"/>
      <c r="AK29" s="643"/>
      <c r="AL29" s="643"/>
      <c r="AM29" s="643"/>
      <c r="AN29" s="643"/>
      <c r="AO29" s="643"/>
      <c r="AP29" s="643"/>
      <c r="AQ29" s="643"/>
      <c r="AR29" s="643"/>
      <c r="AS29" s="643"/>
      <c r="AT29" s="643"/>
      <c r="AU29" s="643"/>
      <c r="AV29" s="643"/>
      <c r="AW29" s="643"/>
      <c r="AX29" s="643"/>
      <c r="AY29" s="643"/>
      <c r="AZ29" s="643"/>
      <c r="BA29" s="643"/>
      <c r="BB29" s="643"/>
      <c r="BC29" s="643"/>
      <c r="BD29" s="643"/>
      <c r="BE29" s="643"/>
      <c r="BF29" s="643"/>
      <c r="BG29" s="643"/>
      <c r="BH29" s="643"/>
      <c r="BI29" s="643"/>
      <c r="BJ29" s="643"/>
      <c r="BK29" s="643"/>
      <c r="BL29" s="643"/>
      <c r="BM29" s="643"/>
      <c r="BN29" s="643"/>
      <c r="BO29" s="643"/>
      <c r="BP29" s="643"/>
      <c r="BQ29" s="643"/>
      <c r="BR29" s="643"/>
      <c r="BS29" s="643"/>
      <c r="BT29" s="643"/>
      <c r="BU29" s="643"/>
      <c r="BV29" s="643"/>
      <c r="BW29" s="643"/>
      <c r="BX29" s="643"/>
      <c r="BY29" s="643"/>
      <c r="BZ29" s="643"/>
      <c r="CA29" s="643"/>
      <c r="CB29" s="643"/>
      <c r="CC29" s="643"/>
      <c r="CD29" s="643"/>
      <c r="CE29" s="643"/>
      <c r="CF29" s="643"/>
      <c r="CG29" s="643"/>
      <c r="CH29" s="643"/>
      <c r="CI29" s="643"/>
      <c r="CJ29" s="643"/>
      <c r="CK29" s="643"/>
      <c r="CL29" s="643"/>
      <c r="CM29" s="643"/>
      <c r="CN29" s="643"/>
      <c r="CO29" s="643"/>
      <c r="CP29" s="643"/>
      <c r="CQ29" s="643"/>
      <c r="CR29" s="643"/>
      <c r="CS29" s="643"/>
      <c r="CT29" s="643"/>
      <c r="CU29" s="643"/>
      <c r="CV29" s="643"/>
      <c r="CW29" s="643"/>
      <c r="CX29" s="643"/>
      <c r="CY29" s="643"/>
      <c r="CZ29" s="643"/>
      <c r="DA29" s="643"/>
      <c r="DB29" s="643"/>
      <c r="DC29" s="643"/>
      <c r="DD29" s="643"/>
      <c r="DE29" s="643"/>
      <c r="DF29" s="643"/>
      <c r="DG29" s="643"/>
      <c r="DH29" s="643"/>
      <c r="DI29" s="643"/>
      <c r="DJ29" s="643"/>
      <c r="DK29" s="643"/>
      <c r="DL29" s="643"/>
      <c r="DM29" s="643"/>
      <c r="DN29" s="643"/>
      <c r="DO29" s="643"/>
      <c r="DP29" s="643"/>
      <c r="DQ29" s="643"/>
      <c r="DR29" s="643"/>
      <c r="DS29" s="643"/>
      <c r="DT29" s="643"/>
      <c r="DU29" s="643"/>
      <c r="DV29" s="643"/>
      <c r="DW29" s="643"/>
      <c r="DX29" s="643"/>
      <c r="DY29" s="643"/>
      <c r="DZ29" s="643"/>
      <c r="EA29" s="643"/>
      <c r="EB29" s="643"/>
      <c r="EC29" s="643"/>
      <c r="ED29" s="643"/>
      <c r="EE29" s="643"/>
      <c r="EF29" s="643"/>
      <c r="EG29" s="643"/>
      <c r="EH29" s="643"/>
      <c r="EI29" s="643"/>
      <c r="EJ29" s="643"/>
      <c r="EK29" s="643"/>
      <c r="EL29" s="643"/>
      <c r="EM29" s="643"/>
      <c r="EN29" s="643"/>
      <c r="EO29" s="643"/>
      <c r="EP29" s="643"/>
      <c r="EQ29" s="643"/>
      <c r="ER29" s="643"/>
      <c r="ES29" s="643"/>
      <c r="ET29" s="643"/>
      <c r="EU29" s="643"/>
      <c r="EV29" s="643"/>
      <c r="EW29" s="643"/>
      <c r="EX29" s="643"/>
      <c r="EY29" s="643"/>
      <c r="EZ29" s="643"/>
      <c r="FA29" s="643"/>
      <c r="FB29" s="643"/>
      <c r="FC29" s="643"/>
      <c r="FD29" s="643"/>
      <c r="FE29" s="643"/>
      <c r="FF29" s="643"/>
      <c r="FG29" s="643"/>
      <c r="FH29" s="643"/>
      <c r="FI29" s="643"/>
      <c r="FJ29" s="643"/>
      <c r="FK29" s="643"/>
      <c r="FL29" s="643"/>
      <c r="FM29" s="643"/>
      <c r="FN29" s="643"/>
      <c r="FO29" s="643"/>
      <c r="FP29" s="643"/>
      <c r="FQ29" s="643"/>
      <c r="FR29" s="643"/>
      <c r="FS29" s="643"/>
      <c r="FT29" s="643"/>
      <c r="FU29" s="643"/>
      <c r="FV29" s="643"/>
      <c r="FW29" s="643"/>
      <c r="FX29" s="643"/>
      <c r="FY29" s="643"/>
      <c r="FZ29" s="643"/>
      <c r="GA29" s="643"/>
      <c r="GB29" s="643"/>
      <c r="GC29" s="643"/>
      <c r="GD29" s="643"/>
      <c r="GE29" s="643"/>
      <c r="GF29" s="643"/>
      <c r="GG29" s="643"/>
      <c r="GH29" s="643"/>
      <c r="GI29" s="643"/>
      <c r="GJ29" s="643"/>
      <c r="GK29" s="643"/>
      <c r="GL29" s="643"/>
      <c r="GM29" s="643"/>
      <c r="GN29" s="643"/>
      <c r="GO29" s="643"/>
      <c r="GP29" s="643"/>
      <c r="GQ29" s="643"/>
      <c r="GR29" s="643"/>
      <c r="GS29" s="643"/>
      <c r="GT29" s="643"/>
      <c r="GU29" s="643"/>
      <c r="GV29" s="643"/>
      <c r="GW29" s="643"/>
      <c r="GX29" s="643"/>
      <c r="GY29" s="643"/>
      <c r="GZ29" s="643"/>
      <c r="HA29" s="643"/>
      <c r="HB29" s="643"/>
      <c r="HC29" s="643"/>
      <c r="HD29" s="643"/>
      <c r="HE29" s="643"/>
      <c r="HF29" s="643"/>
      <c r="HG29" s="643"/>
      <c r="HH29" s="643"/>
      <c r="HI29" s="643"/>
      <c r="HJ29" s="643"/>
      <c r="HK29" s="643"/>
      <c r="HL29" s="643"/>
      <c r="HM29" s="643"/>
      <c r="HN29" s="643"/>
      <c r="HO29" s="643"/>
      <c r="HP29" s="643"/>
      <c r="HQ29" s="643"/>
      <c r="HR29" s="643"/>
      <c r="HS29" s="643"/>
      <c r="HT29" s="643"/>
      <c r="HU29" s="643"/>
      <c r="HV29" s="643"/>
      <c r="HW29" s="643"/>
      <c r="HX29" s="643"/>
      <c r="HY29" s="643"/>
      <c r="HZ29" s="643"/>
      <c r="IA29" s="643"/>
      <c r="IB29" s="643"/>
      <c r="IC29" s="643"/>
      <c r="ID29" s="643"/>
      <c r="IE29" s="643"/>
      <c r="IF29" s="643"/>
      <c r="IG29" s="643"/>
      <c r="IH29" s="643"/>
      <c r="II29" s="643"/>
      <c r="IJ29" s="643"/>
      <c r="IK29" s="643"/>
      <c r="IL29" s="643"/>
      <c r="IM29" s="643"/>
      <c r="IN29" s="643"/>
      <c r="IO29" s="643"/>
      <c r="IP29" s="643"/>
      <c r="IQ29" s="643"/>
      <c r="IR29" s="643"/>
      <c r="IS29" s="643"/>
    </row>
    <row r="30" spans="1:253" ht="13.5" customHeight="1">
      <c r="A30" s="652">
        <v>21</v>
      </c>
      <c r="B30" s="670">
        <v>611100</v>
      </c>
      <c r="C30" s="671" t="s">
        <v>300</v>
      </c>
      <c r="D30" s="654"/>
      <c r="E30" s="654"/>
      <c r="F30" s="655">
        <f t="shared" si="2"/>
        <v>0</v>
      </c>
      <c r="G30" s="654"/>
      <c r="H30" s="654"/>
      <c r="I30" s="654">
        <f t="shared" si="0"/>
        <v>0</v>
      </c>
      <c r="J30" s="656" t="e">
        <f t="shared" si="1"/>
        <v>#DIV/0!</v>
      </c>
      <c r="K30" s="657" t="e">
        <f t="shared" si="3"/>
        <v>#DIV/0!</v>
      </c>
      <c r="L30" s="643"/>
      <c r="M30" s="643"/>
      <c r="N30" s="643"/>
      <c r="O30" s="643"/>
      <c r="P30" s="643"/>
      <c r="Q30" s="643"/>
      <c r="R30" s="643"/>
      <c r="S30" s="643"/>
      <c r="T30" s="643"/>
      <c r="U30" s="643"/>
      <c r="V30" s="643"/>
      <c r="W30" s="643"/>
      <c r="X30" s="643"/>
      <c r="Y30" s="643"/>
      <c r="Z30" s="643"/>
      <c r="AA30" s="643"/>
      <c r="AB30" s="643"/>
      <c r="AC30" s="643"/>
      <c r="AD30" s="643"/>
      <c r="AE30" s="643"/>
      <c r="AF30" s="643"/>
      <c r="AG30" s="643"/>
      <c r="AH30" s="643"/>
      <c r="AI30" s="643"/>
      <c r="AJ30" s="643"/>
      <c r="AK30" s="643"/>
      <c r="AL30" s="643"/>
      <c r="AM30" s="643"/>
      <c r="AN30" s="643"/>
      <c r="AO30" s="643"/>
      <c r="AP30" s="643"/>
      <c r="AQ30" s="643"/>
      <c r="AR30" s="643"/>
      <c r="AS30" s="643"/>
      <c r="AT30" s="643"/>
      <c r="AU30" s="643"/>
      <c r="AV30" s="643"/>
      <c r="AW30" s="643"/>
      <c r="AX30" s="643"/>
      <c r="AY30" s="643"/>
      <c r="AZ30" s="643"/>
      <c r="BA30" s="643"/>
      <c r="BB30" s="643"/>
      <c r="BC30" s="643"/>
      <c r="BD30" s="643"/>
      <c r="BE30" s="643"/>
      <c r="BF30" s="643"/>
      <c r="BG30" s="643"/>
      <c r="BH30" s="643"/>
      <c r="BI30" s="643"/>
      <c r="BJ30" s="643"/>
      <c r="BK30" s="643"/>
      <c r="BL30" s="643"/>
      <c r="BM30" s="643"/>
      <c r="BN30" s="643"/>
      <c r="BO30" s="643"/>
      <c r="BP30" s="643"/>
      <c r="BQ30" s="643"/>
      <c r="BR30" s="643"/>
      <c r="BS30" s="643"/>
      <c r="BT30" s="643"/>
      <c r="BU30" s="643"/>
      <c r="BV30" s="643"/>
      <c r="BW30" s="643"/>
      <c r="BX30" s="643"/>
      <c r="BY30" s="643"/>
      <c r="BZ30" s="643"/>
      <c r="CA30" s="643"/>
      <c r="CB30" s="643"/>
      <c r="CC30" s="643"/>
      <c r="CD30" s="643"/>
      <c r="CE30" s="643"/>
      <c r="CF30" s="643"/>
      <c r="CG30" s="643"/>
      <c r="CH30" s="643"/>
      <c r="CI30" s="643"/>
      <c r="CJ30" s="643"/>
      <c r="CK30" s="643"/>
      <c r="CL30" s="643"/>
      <c r="CM30" s="643"/>
      <c r="CN30" s="643"/>
      <c r="CO30" s="643"/>
      <c r="CP30" s="643"/>
      <c r="CQ30" s="643"/>
      <c r="CR30" s="643"/>
      <c r="CS30" s="643"/>
      <c r="CT30" s="643"/>
      <c r="CU30" s="643"/>
      <c r="CV30" s="643"/>
      <c r="CW30" s="643"/>
      <c r="CX30" s="643"/>
      <c r="CY30" s="643"/>
      <c r="CZ30" s="643"/>
      <c r="DA30" s="643"/>
      <c r="DB30" s="643"/>
      <c r="DC30" s="643"/>
      <c r="DD30" s="643"/>
      <c r="DE30" s="643"/>
      <c r="DF30" s="643"/>
      <c r="DG30" s="643"/>
      <c r="DH30" s="643"/>
      <c r="DI30" s="643"/>
      <c r="DJ30" s="643"/>
      <c r="DK30" s="643"/>
      <c r="DL30" s="643"/>
      <c r="DM30" s="643"/>
      <c r="DN30" s="643"/>
      <c r="DO30" s="643"/>
      <c r="DP30" s="643"/>
      <c r="DQ30" s="643"/>
      <c r="DR30" s="643"/>
      <c r="DS30" s="643"/>
      <c r="DT30" s="643"/>
      <c r="DU30" s="643"/>
      <c r="DV30" s="643"/>
      <c r="DW30" s="643"/>
      <c r="DX30" s="643"/>
      <c r="DY30" s="643"/>
      <c r="DZ30" s="643"/>
      <c r="EA30" s="643"/>
      <c r="EB30" s="643"/>
      <c r="EC30" s="643"/>
      <c r="ED30" s="643"/>
      <c r="EE30" s="643"/>
      <c r="EF30" s="643"/>
      <c r="EG30" s="643"/>
      <c r="EH30" s="643"/>
      <c r="EI30" s="643"/>
      <c r="EJ30" s="643"/>
      <c r="EK30" s="643"/>
      <c r="EL30" s="643"/>
      <c r="EM30" s="643"/>
      <c r="EN30" s="643"/>
      <c r="EO30" s="643"/>
      <c r="EP30" s="643"/>
      <c r="EQ30" s="643"/>
      <c r="ER30" s="643"/>
      <c r="ES30" s="643"/>
      <c r="ET30" s="643"/>
      <c r="EU30" s="643"/>
      <c r="EV30" s="643"/>
      <c r="EW30" s="643"/>
      <c r="EX30" s="643"/>
      <c r="EY30" s="643"/>
      <c r="EZ30" s="643"/>
      <c r="FA30" s="643"/>
      <c r="FB30" s="643"/>
      <c r="FC30" s="643"/>
      <c r="FD30" s="643"/>
      <c r="FE30" s="643"/>
      <c r="FF30" s="643"/>
      <c r="FG30" s="643"/>
      <c r="FH30" s="643"/>
      <c r="FI30" s="643"/>
      <c r="FJ30" s="643"/>
      <c r="FK30" s="643"/>
      <c r="FL30" s="643"/>
      <c r="FM30" s="643"/>
      <c r="FN30" s="643"/>
      <c r="FO30" s="643"/>
      <c r="FP30" s="643"/>
      <c r="FQ30" s="643"/>
      <c r="FR30" s="643"/>
      <c r="FS30" s="643"/>
      <c r="FT30" s="643"/>
      <c r="FU30" s="643"/>
      <c r="FV30" s="643"/>
      <c r="FW30" s="643"/>
      <c r="FX30" s="643"/>
      <c r="FY30" s="643"/>
      <c r="FZ30" s="643"/>
      <c r="GA30" s="643"/>
      <c r="GB30" s="643"/>
      <c r="GC30" s="643"/>
      <c r="GD30" s="643"/>
      <c r="GE30" s="643"/>
      <c r="GF30" s="643"/>
      <c r="GG30" s="643"/>
      <c r="GH30" s="643"/>
      <c r="GI30" s="643"/>
      <c r="GJ30" s="643"/>
      <c r="GK30" s="643"/>
      <c r="GL30" s="643"/>
      <c r="GM30" s="643"/>
      <c r="GN30" s="643"/>
      <c r="GO30" s="643"/>
      <c r="GP30" s="643"/>
      <c r="GQ30" s="643"/>
      <c r="GR30" s="643"/>
      <c r="GS30" s="643"/>
      <c r="GT30" s="643"/>
      <c r="GU30" s="643"/>
      <c r="GV30" s="643"/>
      <c r="GW30" s="643"/>
      <c r="GX30" s="643"/>
      <c r="GY30" s="643"/>
      <c r="GZ30" s="643"/>
      <c r="HA30" s="643"/>
      <c r="HB30" s="643"/>
      <c r="HC30" s="643"/>
      <c r="HD30" s="643"/>
      <c r="HE30" s="643"/>
      <c r="HF30" s="643"/>
      <c r="HG30" s="643"/>
      <c r="HH30" s="643"/>
      <c r="HI30" s="643"/>
      <c r="HJ30" s="643"/>
      <c r="HK30" s="643"/>
      <c r="HL30" s="643"/>
      <c r="HM30" s="643"/>
      <c r="HN30" s="643"/>
      <c r="HO30" s="643"/>
      <c r="HP30" s="643"/>
      <c r="HQ30" s="643"/>
      <c r="HR30" s="643"/>
      <c r="HS30" s="643"/>
      <c r="HT30" s="643"/>
      <c r="HU30" s="643"/>
      <c r="HV30" s="643"/>
      <c r="HW30" s="643"/>
      <c r="HX30" s="643"/>
      <c r="HY30" s="643"/>
      <c r="HZ30" s="643"/>
      <c r="IA30" s="643"/>
      <c r="IB30" s="643"/>
      <c r="IC30" s="643"/>
      <c r="ID30" s="643"/>
      <c r="IE30" s="643"/>
      <c r="IF30" s="643"/>
      <c r="IG30" s="643"/>
      <c r="IH30" s="643"/>
      <c r="II30" s="643"/>
      <c r="IJ30" s="643"/>
      <c r="IK30" s="643"/>
      <c r="IL30" s="643"/>
      <c r="IM30" s="643"/>
      <c r="IN30" s="643"/>
      <c r="IO30" s="643"/>
      <c r="IP30" s="643"/>
      <c r="IQ30" s="643"/>
      <c r="IR30" s="643"/>
      <c r="IS30" s="643"/>
    </row>
    <row r="31" spans="1:253" ht="11.25" customHeight="1">
      <c r="A31" s="652">
        <v>22</v>
      </c>
      <c r="B31" s="670">
        <v>611200</v>
      </c>
      <c r="C31" s="671" t="s">
        <v>299</v>
      </c>
      <c r="D31" s="654"/>
      <c r="E31" s="654"/>
      <c r="F31" s="655">
        <f t="shared" si="2"/>
        <v>0</v>
      </c>
      <c r="G31" s="654"/>
      <c r="H31" s="654"/>
      <c r="I31" s="654">
        <f t="shared" si="0"/>
        <v>0</v>
      </c>
      <c r="J31" s="656" t="e">
        <f t="shared" si="1"/>
        <v>#DIV/0!</v>
      </c>
      <c r="K31" s="657" t="e">
        <f t="shared" si="3"/>
        <v>#DIV/0!</v>
      </c>
      <c r="L31" s="643"/>
      <c r="M31" s="643"/>
      <c r="N31" s="643"/>
      <c r="O31" s="643"/>
      <c r="P31" s="643"/>
      <c r="Q31" s="643"/>
      <c r="R31" s="643"/>
      <c r="S31" s="643"/>
      <c r="T31" s="643"/>
      <c r="U31" s="643"/>
      <c r="V31" s="643"/>
      <c r="W31" s="643"/>
      <c r="X31" s="643"/>
      <c r="Y31" s="643"/>
      <c r="Z31" s="643"/>
      <c r="AA31" s="643"/>
      <c r="AB31" s="643"/>
      <c r="AC31" s="643"/>
      <c r="AD31" s="643"/>
      <c r="AE31" s="643"/>
      <c r="AF31" s="643"/>
      <c r="AG31" s="643"/>
      <c r="AH31" s="643"/>
      <c r="AI31" s="643"/>
      <c r="AJ31" s="643"/>
      <c r="AK31" s="643"/>
      <c r="AL31" s="643"/>
      <c r="AM31" s="643"/>
      <c r="AN31" s="643"/>
      <c r="AO31" s="643"/>
      <c r="AP31" s="643"/>
      <c r="AQ31" s="643"/>
      <c r="AR31" s="643"/>
      <c r="AS31" s="643"/>
      <c r="AT31" s="643"/>
      <c r="AU31" s="643"/>
      <c r="AV31" s="643"/>
      <c r="AW31" s="643"/>
      <c r="AX31" s="643"/>
      <c r="AY31" s="643"/>
      <c r="AZ31" s="643"/>
      <c r="BA31" s="643"/>
      <c r="BB31" s="643"/>
      <c r="BC31" s="643"/>
      <c r="BD31" s="643"/>
      <c r="BE31" s="643"/>
      <c r="BF31" s="643"/>
      <c r="BG31" s="643"/>
      <c r="BH31" s="643"/>
      <c r="BI31" s="643"/>
      <c r="BJ31" s="643"/>
      <c r="BK31" s="643"/>
      <c r="BL31" s="643"/>
      <c r="BM31" s="643"/>
      <c r="BN31" s="643"/>
      <c r="BO31" s="643"/>
      <c r="BP31" s="643"/>
      <c r="BQ31" s="643"/>
      <c r="BR31" s="643"/>
      <c r="BS31" s="643"/>
      <c r="BT31" s="643"/>
      <c r="BU31" s="643"/>
      <c r="BV31" s="643"/>
      <c r="BW31" s="643"/>
      <c r="BX31" s="643"/>
      <c r="BY31" s="643"/>
      <c r="BZ31" s="643"/>
      <c r="CA31" s="643"/>
      <c r="CB31" s="643"/>
      <c r="CC31" s="643"/>
      <c r="CD31" s="643"/>
      <c r="CE31" s="643"/>
      <c r="CF31" s="643"/>
      <c r="CG31" s="643"/>
      <c r="CH31" s="643"/>
      <c r="CI31" s="643"/>
      <c r="CJ31" s="643"/>
      <c r="CK31" s="643"/>
      <c r="CL31" s="643"/>
      <c r="CM31" s="643"/>
      <c r="CN31" s="643"/>
      <c r="CO31" s="643"/>
      <c r="CP31" s="643"/>
      <c r="CQ31" s="643"/>
      <c r="CR31" s="643"/>
      <c r="CS31" s="643"/>
      <c r="CT31" s="643"/>
      <c r="CU31" s="643"/>
      <c r="CV31" s="643"/>
      <c r="CW31" s="643"/>
      <c r="CX31" s="643"/>
      <c r="CY31" s="643"/>
      <c r="CZ31" s="643"/>
      <c r="DA31" s="643"/>
      <c r="DB31" s="643"/>
      <c r="DC31" s="643"/>
      <c r="DD31" s="643"/>
      <c r="DE31" s="643"/>
      <c r="DF31" s="643"/>
      <c r="DG31" s="643"/>
      <c r="DH31" s="643"/>
      <c r="DI31" s="643"/>
      <c r="DJ31" s="643"/>
      <c r="DK31" s="643"/>
      <c r="DL31" s="643"/>
      <c r="DM31" s="643"/>
      <c r="DN31" s="643"/>
      <c r="DO31" s="643"/>
      <c r="DP31" s="643"/>
      <c r="DQ31" s="643"/>
      <c r="DR31" s="643"/>
      <c r="DS31" s="643"/>
      <c r="DT31" s="643"/>
      <c r="DU31" s="643"/>
      <c r="DV31" s="643"/>
      <c r="DW31" s="643"/>
      <c r="DX31" s="643"/>
      <c r="DY31" s="643"/>
      <c r="DZ31" s="643"/>
      <c r="EA31" s="643"/>
      <c r="EB31" s="643"/>
      <c r="EC31" s="643"/>
      <c r="ED31" s="643"/>
      <c r="EE31" s="643"/>
      <c r="EF31" s="643"/>
      <c r="EG31" s="643"/>
      <c r="EH31" s="643"/>
      <c r="EI31" s="643"/>
      <c r="EJ31" s="643"/>
      <c r="EK31" s="643"/>
      <c r="EL31" s="643"/>
      <c r="EM31" s="643"/>
      <c r="EN31" s="643"/>
      <c r="EO31" s="643"/>
      <c r="EP31" s="643"/>
      <c r="EQ31" s="643"/>
      <c r="ER31" s="643"/>
      <c r="ES31" s="643"/>
      <c r="ET31" s="643"/>
      <c r="EU31" s="643"/>
      <c r="EV31" s="643"/>
      <c r="EW31" s="643"/>
      <c r="EX31" s="643"/>
      <c r="EY31" s="643"/>
      <c r="EZ31" s="643"/>
      <c r="FA31" s="643"/>
      <c r="FB31" s="643"/>
      <c r="FC31" s="643"/>
      <c r="FD31" s="643"/>
      <c r="FE31" s="643"/>
      <c r="FF31" s="643"/>
      <c r="FG31" s="643"/>
      <c r="FH31" s="643"/>
      <c r="FI31" s="643"/>
      <c r="FJ31" s="643"/>
      <c r="FK31" s="643"/>
      <c r="FL31" s="643"/>
      <c r="FM31" s="643"/>
      <c r="FN31" s="643"/>
      <c r="FO31" s="643"/>
      <c r="FP31" s="643"/>
      <c r="FQ31" s="643"/>
      <c r="FR31" s="643"/>
      <c r="FS31" s="643"/>
      <c r="FT31" s="643"/>
      <c r="FU31" s="643"/>
      <c r="FV31" s="643"/>
      <c r="FW31" s="643"/>
      <c r="FX31" s="643"/>
      <c r="FY31" s="643"/>
      <c r="FZ31" s="643"/>
      <c r="GA31" s="643"/>
      <c r="GB31" s="643"/>
      <c r="GC31" s="643"/>
      <c r="GD31" s="643"/>
      <c r="GE31" s="643"/>
      <c r="GF31" s="643"/>
      <c r="GG31" s="643"/>
      <c r="GH31" s="643"/>
      <c r="GI31" s="643"/>
      <c r="GJ31" s="643"/>
      <c r="GK31" s="643"/>
      <c r="GL31" s="643"/>
      <c r="GM31" s="643"/>
      <c r="GN31" s="643"/>
      <c r="GO31" s="643"/>
      <c r="GP31" s="643"/>
      <c r="GQ31" s="643"/>
      <c r="GR31" s="643"/>
      <c r="GS31" s="643"/>
      <c r="GT31" s="643"/>
      <c r="GU31" s="643"/>
      <c r="GV31" s="643"/>
      <c r="GW31" s="643"/>
      <c r="GX31" s="643"/>
      <c r="GY31" s="643"/>
      <c r="GZ31" s="643"/>
      <c r="HA31" s="643"/>
      <c r="HB31" s="643"/>
      <c r="HC31" s="643"/>
      <c r="HD31" s="643"/>
      <c r="HE31" s="643"/>
      <c r="HF31" s="643"/>
      <c r="HG31" s="643"/>
      <c r="HH31" s="643"/>
      <c r="HI31" s="643"/>
      <c r="HJ31" s="643"/>
      <c r="HK31" s="643"/>
      <c r="HL31" s="643"/>
      <c r="HM31" s="643"/>
      <c r="HN31" s="643"/>
      <c r="HO31" s="643"/>
      <c r="HP31" s="643"/>
      <c r="HQ31" s="643"/>
      <c r="HR31" s="643"/>
      <c r="HS31" s="643"/>
      <c r="HT31" s="643"/>
      <c r="HU31" s="643"/>
      <c r="HV31" s="643"/>
      <c r="HW31" s="643"/>
      <c r="HX31" s="643"/>
      <c r="HY31" s="643"/>
      <c r="HZ31" s="643"/>
      <c r="IA31" s="643"/>
      <c r="IB31" s="643"/>
      <c r="IC31" s="643"/>
      <c r="ID31" s="643"/>
      <c r="IE31" s="643"/>
      <c r="IF31" s="643"/>
      <c r="IG31" s="643"/>
      <c r="IH31" s="643"/>
      <c r="II31" s="643"/>
      <c r="IJ31" s="643"/>
      <c r="IK31" s="643"/>
      <c r="IL31" s="643"/>
      <c r="IM31" s="643"/>
      <c r="IN31" s="643"/>
      <c r="IO31" s="643"/>
      <c r="IP31" s="643"/>
      <c r="IQ31" s="643"/>
      <c r="IR31" s="643"/>
      <c r="IS31" s="643"/>
    </row>
    <row r="32" spans="1:253" ht="25.5" customHeight="1">
      <c r="A32" s="652">
        <v>23</v>
      </c>
      <c r="B32" s="668">
        <v>613000</v>
      </c>
      <c r="C32" s="672" t="s">
        <v>768</v>
      </c>
      <c r="D32" s="654">
        <f>SUM(D33:D41)</f>
        <v>0</v>
      </c>
      <c r="E32" s="654">
        <f>SUM(E33:E41)</f>
        <v>0</v>
      </c>
      <c r="F32" s="655">
        <f t="shared" si="2"/>
        <v>0</v>
      </c>
      <c r="G32" s="654">
        <f>SUM(G33:G41)</f>
        <v>0</v>
      </c>
      <c r="H32" s="654">
        <f>SUM(H33:H41)</f>
        <v>0</v>
      </c>
      <c r="I32" s="654">
        <f t="shared" si="0"/>
        <v>0</v>
      </c>
      <c r="J32" s="656" t="e">
        <f t="shared" si="1"/>
        <v>#DIV/0!</v>
      </c>
      <c r="K32" s="657" t="e">
        <f t="shared" si="3"/>
        <v>#DIV/0!</v>
      </c>
      <c r="L32" s="643"/>
      <c r="M32" s="643"/>
      <c r="N32" s="643"/>
      <c r="O32" s="643"/>
      <c r="P32" s="643"/>
      <c r="Q32" s="643"/>
      <c r="R32" s="643"/>
      <c r="S32" s="643"/>
      <c r="T32" s="643"/>
      <c r="U32" s="643"/>
      <c r="V32" s="643"/>
      <c r="W32" s="643"/>
      <c r="X32" s="643"/>
      <c r="Y32" s="643"/>
      <c r="Z32" s="643"/>
      <c r="AA32" s="643"/>
      <c r="AB32" s="643"/>
      <c r="AC32" s="643"/>
      <c r="AD32" s="643"/>
      <c r="AE32" s="643"/>
      <c r="AF32" s="643"/>
      <c r="AG32" s="643"/>
      <c r="AH32" s="643"/>
      <c r="AI32" s="643"/>
      <c r="AJ32" s="643"/>
      <c r="AK32" s="643"/>
      <c r="AL32" s="643"/>
      <c r="AM32" s="643"/>
      <c r="AN32" s="643"/>
      <c r="AO32" s="643"/>
      <c r="AP32" s="643"/>
      <c r="AQ32" s="643"/>
      <c r="AR32" s="643"/>
      <c r="AS32" s="643"/>
      <c r="AT32" s="643"/>
      <c r="AU32" s="643"/>
      <c r="AV32" s="643"/>
      <c r="AW32" s="643"/>
      <c r="AX32" s="643"/>
      <c r="AY32" s="643"/>
      <c r="AZ32" s="643"/>
      <c r="BA32" s="643"/>
      <c r="BB32" s="643"/>
      <c r="BC32" s="643"/>
      <c r="BD32" s="643"/>
      <c r="BE32" s="643"/>
      <c r="BF32" s="643"/>
      <c r="BG32" s="643"/>
      <c r="BH32" s="643"/>
      <c r="BI32" s="643"/>
      <c r="BJ32" s="643"/>
      <c r="BK32" s="643"/>
      <c r="BL32" s="643"/>
      <c r="BM32" s="643"/>
      <c r="BN32" s="643"/>
      <c r="BO32" s="643"/>
      <c r="BP32" s="643"/>
      <c r="BQ32" s="643"/>
      <c r="BR32" s="643"/>
      <c r="BS32" s="643"/>
      <c r="BT32" s="643"/>
      <c r="BU32" s="643"/>
      <c r="BV32" s="643"/>
      <c r="BW32" s="643"/>
      <c r="BX32" s="643"/>
      <c r="BY32" s="643"/>
      <c r="BZ32" s="643"/>
      <c r="CA32" s="643"/>
      <c r="CB32" s="643"/>
      <c r="CC32" s="643"/>
      <c r="CD32" s="643"/>
      <c r="CE32" s="643"/>
      <c r="CF32" s="643"/>
      <c r="CG32" s="643"/>
      <c r="CH32" s="643"/>
      <c r="CI32" s="643"/>
      <c r="CJ32" s="643"/>
      <c r="CK32" s="643"/>
      <c r="CL32" s="643"/>
      <c r="CM32" s="643"/>
      <c r="CN32" s="643"/>
      <c r="CO32" s="643"/>
      <c r="CP32" s="643"/>
      <c r="CQ32" s="643"/>
      <c r="CR32" s="643"/>
      <c r="CS32" s="643"/>
      <c r="CT32" s="643"/>
      <c r="CU32" s="643"/>
      <c r="CV32" s="643"/>
      <c r="CW32" s="643"/>
      <c r="CX32" s="643"/>
      <c r="CY32" s="643"/>
      <c r="CZ32" s="643"/>
      <c r="DA32" s="643"/>
      <c r="DB32" s="643"/>
      <c r="DC32" s="643"/>
      <c r="DD32" s="643"/>
      <c r="DE32" s="643"/>
      <c r="DF32" s="643"/>
      <c r="DG32" s="643"/>
      <c r="DH32" s="643"/>
      <c r="DI32" s="643"/>
      <c r="DJ32" s="643"/>
      <c r="DK32" s="643"/>
      <c r="DL32" s="643"/>
      <c r="DM32" s="643"/>
      <c r="DN32" s="643"/>
      <c r="DO32" s="643"/>
      <c r="DP32" s="643"/>
      <c r="DQ32" s="643"/>
      <c r="DR32" s="643"/>
      <c r="DS32" s="643"/>
      <c r="DT32" s="643"/>
      <c r="DU32" s="643"/>
      <c r="DV32" s="643"/>
      <c r="DW32" s="643"/>
      <c r="DX32" s="643"/>
      <c r="DY32" s="643"/>
      <c r="DZ32" s="643"/>
      <c r="EA32" s="643"/>
      <c r="EB32" s="643"/>
      <c r="EC32" s="643"/>
      <c r="ED32" s="643"/>
      <c r="EE32" s="643"/>
      <c r="EF32" s="643"/>
      <c r="EG32" s="643"/>
      <c r="EH32" s="643"/>
      <c r="EI32" s="643"/>
      <c r="EJ32" s="643"/>
      <c r="EK32" s="643"/>
      <c r="EL32" s="643"/>
      <c r="EM32" s="643"/>
      <c r="EN32" s="643"/>
      <c r="EO32" s="643"/>
      <c r="EP32" s="643"/>
      <c r="EQ32" s="643"/>
      <c r="ER32" s="643"/>
      <c r="ES32" s="643"/>
      <c r="ET32" s="643"/>
      <c r="EU32" s="643"/>
      <c r="EV32" s="643"/>
      <c r="EW32" s="643"/>
      <c r="EX32" s="643"/>
      <c r="EY32" s="643"/>
      <c r="EZ32" s="643"/>
      <c r="FA32" s="643"/>
      <c r="FB32" s="643"/>
      <c r="FC32" s="643"/>
      <c r="FD32" s="643"/>
      <c r="FE32" s="643"/>
      <c r="FF32" s="643"/>
      <c r="FG32" s="643"/>
      <c r="FH32" s="643"/>
      <c r="FI32" s="643"/>
      <c r="FJ32" s="643"/>
      <c r="FK32" s="643"/>
      <c r="FL32" s="643"/>
      <c r="FM32" s="643"/>
      <c r="FN32" s="643"/>
      <c r="FO32" s="643"/>
      <c r="FP32" s="643"/>
      <c r="FQ32" s="643"/>
      <c r="FR32" s="643"/>
      <c r="FS32" s="643"/>
      <c r="FT32" s="643"/>
      <c r="FU32" s="643"/>
      <c r="FV32" s="643"/>
      <c r="FW32" s="643"/>
      <c r="FX32" s="643"/>
      <c r="FY32" s="643"/>
      <c r="FZ32" s="643"/>
      <c r="GA32" s="643"/>
      <c r="GB32" s="643"/>
      <c r="GC32" s="643"/>
      <c r="GD32" s="643"/>
      <c r="GE32" s="643"/>
      <c r="GF32" s="643"/>
      <c r="GG32" s="643"/>
      <c r="GH32" s="643"/>
      <c r="GI32" s="643"/>
      <c r="GJ32" s="643"/>
      <c r="GK32" s="643"/>
      <c r="GL32" s="643"/>
      <c r="GM32" s="643"/>
      <c r="GN32" s="643"/>
      <c r="GO32" s="643"/>
      <c r="GP32" s="643"/>
      <c r="GQ32" s="643"/>
      <c r="GR32" s="643"/>
      <c r="GS32" s="643"/>
      <c r="GT32" s="643"/>
      <c r="GU32" s="643"/>
      <c r="GV32" s="643"/>
      <c r="GW32" s="643"/>
      <c r="GX32" s="643"/>
      <c r="GY32" s="643"/>
      <c r="GZ32" s="643"/>
      <c r="HA32" s="643"/>
      <c r="HB32" s="643"/>
      <c r="HC32" s="643"/>
      <c r="HD32" s="643"/>
      <c r="HE32" s="643"/>
      <c r="HF32" s="643"/>
      <c r="HG32" s="643"/>
      <c r="HH32" s="643"/>
      <c r="HI32" s="643"/>
      <c r="HJ32" s="643"/>
      <c r="HK32" s="643"/>
      <c r="HL32" s="643"/>
      <c r="HM32" s="643"/>
      <c r="HN32" s="643"/>
      <c r="HO32" s="643"/>
      <c r="HP32" s="643"/>
      <c r="HQ32" s="643"/>
      <c r="HR32" s="643"/>
      <c r="HS32" s="643"/>
      <c r="HT32" s="643"/>
      <c r="HU32" s="643"/>
      <c r="HV32" s="643"/>
      <c r="HW32" s="643"/>
      <c r="HX32" s="643"/>
      <c r="HY32" s="643"/>
      <c r="HZ32" s="643"/>
      <c r="IA32" s="643"/>
      <c r="IB32" s="643"/>
      <c r="IC32" s="643"/>
      <c r="ID32" s="643"/>
      <c r="IE32" s="643"/>
      <c r="IF32" s="643"/>
      <c r="IG32" s="643"/>
      <c r="IH32" s="643"/>
      <c r="II32" s="643"/>
      <c r="IJ32" s="643"/>
      <c r="IK32" s="643"/>
      <c r="IL32" s="643"/>
      <c r="IM32" s="643"/>
      <c r="IN32" s="643"/>
      <c r="IO32" s="643"/>
      <c r="IP32" s="643"/>
      <c r="IQ32" s="643"/>
      <c r="IR32" s="643"/>
      <c r="IS32" s="643"/>
    </row>
    <row r="33" spans="1:253" ht="13.5" customHeight="1">
      <c r="A33" s="652">
        <v>24</v>
      </c>
      <c r="B33" s="670">
        <v>613100</v>
      </c>
      <c r="C33" s="671" t="s">
        <v>298</v>
      </c>
      <c r="D33" s="654"/>
      <c r="E33" s="654"/>
      <c r="F33" s="655">
        <f t="shared" si="2"/>
        <v>0</v>
      </c>
      <c r="G33" s="654"/>
      <c r="H33" s="654"/>
      <c r="I33" s="654">
        <f t="shared" si="0"/>
        <v>0</v>
      </c>
      <c r="J33" s="656" t="e">
        <f t="shared" si="1"/>
        <v>#DIV/0!</v>
      </c>
      <c r="K33" s="657" t="e">
        <f t="shared" si="3"/>
        <v>#DIV/0!</v>
      </c>
      <c r="L33" s="643"/>
      <c r="M33" s="643"/>
      <c r="N33" s="643"/>
      <c r="O33" s="643"/>
      <c r="P33" s="643"/>
      <c r="Q33" s="643"/>
      <c r="R33" s="643"/>
      <c r="S33" s="643"/>
      <c r="T33" s="643"/>
      <c r="U33" s="643"/>
      <c r="V33" s="643"/>
      <c r="W33" s="643"/>
      <c r="X33" s="643"/>
      <c r="Y33" s="643"/>
      <c r="Z33" s="643"/>
      <c r="AA33" s="643"/>
      <c r="AB33" s="643"/>
      <c r="AC33" s="643"/>
      <c r="AD33" s="643"/>
      <c r="AE33" s="643"/>
      <c r="AF33" s="643"/>
      <c r="AG33" s="643"/>
      <c r="AH33" s="643"/>
      <c r="AI33" s="643"/>
      <c r="AJ33" s="643"/>
      <c r="AK33" s="643"/>
      <c r="AL33" s="643"/>
      <c r="AM33" s="643"/>
      <c r="AN33" s="643"/>
      <c r="AO33" s="643"/>
      <c r="AP33" s="643"/>
      <c r="AQ33" s="643"/>
      <c r="AR33" s="643"/>
      <c r="AS33" s="643"/>
      <c r="AT33" s="643"/>
      <c r="AU33" s="643"/>
      <c r="AV33" s="643"/>
      <c r="AW33" s="643"/>
      <c r="AX33" s="643"/>
      <c r="AY33" s="643"/>
      <c r="AZ33" s="643"/>
      <c r="BA33" s="643"/>
      <c r="BB33" s="643"/>
      <c r="BC33" s="643"/>
      <c r="BD33" s="643"/>
      <c r="BE33" s="643"/>
      <c r="BF33" s="643"/>
      <c r="BG33" s="643"/>
      <c r="BH33" s="643"/>
      <c r="BI33" s="643"/>
      <c r="BJ33" s="643"/>
      <c r="BK33" s="643"/>
      <c r="BL33" s="643"/>
      <c r="BM33" s="643"/>
      <c r="BN33" s="643"/>
      <c r="BO33" s="643"/>
      <c r="BP33" s="643"/>
      <c r="BQ33" s="643"/>
      <c r="BR33" s="643"/>
      <c r="BS33" s="643"/>
      <c r="BT33" s="643"/>
      <c r="BU33" s="643"/>
      <c r="BV33" s="643"/>
      <c r="BW33" s="643"/>
      <c r="BX33" s="643"/>
      <c r="BY33" s="643"/>
      <c r="BZ33" s="643"/>
      <c r="CA33" s="643"/>
      <c r="CB33" s="643"/>
      <c r="CC33" s="643"/>
      <c r="CD33" s="643"/>
      <c r="CE33" s="643"/>
      <c r="CF33" s="643"/>
      <c r="CG33" s="643"/>
      <c r="CH33" s="643"/>
      <c r="CI33" s="643"/>
      <c r="CJ33" s="643"/>
      <c r="CK33" s="643"/>
      <c r="CL33" s="643"/>
      <c r="CM33" s="643"/>
      <c r="CN33" s="643"/>
      <c r="CO33" s="643"/>
      <c r="CP33" s="643"/>
      <c r="CQ33" s="643"/>
      <c r="CR33" s="643"/>
      <c r="CS33" s="643"/>
      <c r="CT33" s="643"/>
      <c r="CU33" s="643"/>
      <c r="CV33" s="643"/>
      <c r="CW33" s="643"/>
      <c r="CX33" s="643"/>
      <c r="CY33" s="643"/>
      <c r="CZ33" s="643"/>
      <c r="DA33" s="643"/>
      <c r="DB33" s="643"/>
      <c r="DC33" s="643"/>
      <c r="DD33" s="643"/>
      <c r="DE33" s="643"/>
      <c r="DF33" s="643"/>
      <c r="DG33" s="643"/>
      <c r="DH33" s="643"/>
      <c r="DI33" s="643"/>
      <c r="DJ33" s="643"/>
      <c r="DK33" s="643"/>
      <c r="DL33" s="643"/>
      <c r="DM33" s="643"/>
      <c r="DN33" s="643"/>
      <c r="DO33" s="643"/>
      <c r="DP33" s="643"/>
      <c r="DQ33" s="643"/>
      <c r="DR33" s="643"/>
      <c r="DS33" s="643"/>
      <c r="DT33" s="643"/>
      <c r="DU33" s="643"/>
      <c r="DV33" s="643"/>
      <c r="DW33" s="643"/>
      <c r="DX33" s="643"/>
      <c r="DY33" s="643"/>
      <c r="DZ33" s="643"/>
      <c r="EA33" s="643"/>
      <c r="EB33" s="643"/>
      <c r="EC33" s="643"/>
      <c r="ED33" s="643"/>
      <c r="EE33" s="643"/>
      <c r="EF33" s="643"/>
      <c r="EG33" s="643"/>
      <c r="EH33" s="643"/>
      <c r="EI33" s="643"/>
      <c r="EJ33" s="643"/>
      <c r="EK33" s="643"/>
      <c r="EL33" s="643"/>
      <c r="EM33" s="643"/>
      <c r="EN33" s="643"/>
      <c r="EO33" s="643"/>
      <c r="EP33" s="643"/>
      <c r="EQ33" s="643"/>
      <c r="ER33" s="643"/>
      <c r="ES33" s="643"/>
      <c r="ET33" s="643"/>
      <c r="EU33" s="643"/>
      <c r="EV33" s="643"/>
      <c r="EW33" s="643"/>
      <c r="EX33" s="643"/>
      <c r="EY33" s="643"/>
      <c r="EZ33" s="643"/>
      <c r="FA33" s="643"/>
      <c r="FB33" s="643"/>
      <c r="FC33" s="643"/>
      <c r="FD33" s="643"/>
      <c r="FE33" s="643"/>
      <c r="FF33" s="643"/>
      <c r="FG33" s="643"/>
      <c r="FH33" s="643"/>
      <c r="FI33" s="643"/>
      <c r="FJ33" s="643"/>
      <c r="FK33" s="643"/>
      <c r="FL33" s="643"/>
      <c r="FM33" s="643"/>
      <c r="FN33" s="643"/>
      <c r="FO33" s="643"/>
      <c r="FP33" s="643"/>
      <c r="FQ33" s="643"/>
      <c r="FR33" s="643"/>
      <c r="FS33" s="643"/>
      <c r="FT33" s="643"/>
      <c r="FU33" s="643"/>
      <c r="FV33" s="643"/>
      <c r="FW33" s="643"/>
      <c r="FX33" s="643"/>
      <c r="FY33" s="643"/>
      <c r="FZ33" s="643"/>
      <c r="GA33" s="643"/>
      <c r="GB33" s="643"/>
      <c r="GC33" s="643"/>
      <c r="GD33" s="643"/>
      <c r="GE33" s="643"/>
      <c r="GF33" s="643"/>
      <c r="GG33" s="643"/>
      <c r="GH33" s="643"/>
      <c r="GI33" s="643"/>
      <c r="GJ33" s="643"/>
      <c r="GK33" s="643"/>
      <c r="GL33" s="643"/>
      <c r="GM33" s="643"/>
      <c r="GN33" s="643"/>
      <c r="GO33" s="643"/>
      <c r="GP33" s="643"/>
      <c r="GQ33" s="643"/>
      <c r="GR33" s="643"/>
      <c r="GS33" s="643"/>
      <c r="GT33" s="643"/>
      <c r="GU33" s="643"/>
      <c r="GV33" s="643"/>
      <c r="GW33" s="643"/>
      <c r="GX33" s="643"/>
      <c r="GY33" s="643"/>
      <c r="GZ33" s="643"/>
      <c r="HA33" s="643"/>
      <c r="HB33" s="643"/>
      <c r="HC33" s="643"/>
      <c r="HD33" s="643"/>
      <c r="HE33" s="643"/>
      <c r="HF33" s="643"/>
      <c r="HG33" s="643"/>
      <c r="HH33" s="643"/>
      <c r="HI33" s="643"/>
      <c r="HJ33" s="643"/>
      <c r="HK33" s="643"/>
      <c r="HL33" s="643"/>
      <c r="HM33" s="643"/>
      <c r="HN33" s="643"/>
      <c r="HO33" s="643"/>
      <c r="HP33" s="643"/>
      <c r="HQ33" s="643"/>
      <c r="HR33" s="643"/>
      <c r="HS33" s="643"/>
      <c r="HT33" s="643"/>
      <c r="HU33" s="643"/>
      <c r="HV33" s="643"/>
      <c r="HW33" s="643"/>
      <c r="HX33" s="643"/>
      <c r="HY33" s="643"/>
      <c r="HZ33" s="643"/>
      <c r="IA33" s="643"/>
      <c r="IB33" s="643"/>
      <c r="IC33" s="643"/>
      <c r="ID33" s="643"/>
      <c r="IE33" s="643"/>
      <c r="IF33" s="643"/>
      <c r="IG33" s="643"/>
      <c r="IH33" s="643"/>
      <c r="II33" s="643"/>
      <c r="IJ33" s="643"/>
      <c r="IK33" s="643"/>
      <c r="IL33" s="643"/>
      <c r="IM33" s="643"/>
      <c r="IN33" s="643"/>
      <c r="IO33" s="643"/>
      <c r="IP33" s="643"/>
      <c r="IQ33" s="643"/>
      <c r="IR33" s="643"/>
      <c r="IS33" s="643"/>
    </row>
    <row r="34" spans="1:253" ht="14.25" customHeight="1">
      <c r="A34" s="652">
        <v>25</v>
      </c>
      <c r="B34" s="670">
        <v>613200</v>
      </c>
      <c r="C34" s="673" t="s">
        <v>35</v>
      </c>
      <c r="D34" s="654"/>
      <c r="E34" s="654"/>
      <c r="F34" s="655">
        <f t="shared" si="2"/>
        <v>0</v>
      </c>
      <c r="G34" s="654"/>
      <c r="H34" s="654"/>
      <c r="I34" s="654">
        <f t="shared" si="0"/>
        <v>0</v>
      </c>
      <c r="J34" s="656" t="e">
        <f t="shared" si="1"/>
        <v>#DIV/0!</v>
      </c>
      <c r="K34" s="657" t="e">
        <f t="shared" si="3"/>
        <v>#DIV/0!</v>
      </c>
      <c r="L34" s="643"/>
      <c r="M34" s="643"/>
      <c r="N34" s="643"/>
      <c r="O34" s="643"/>
      <c r="P34" s="643"/>
      <c r="Q34" s="643"/>
      <c r="R34" s="643"/>
      <c r="S34" s="643"/>
      <c r="T34" s="643"/>
      <c r="U34" s="643"/>
      <c r="V34" s="643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  <c r="AO34" s="643"/>
      <c r="AP34" s="643"/>
      <c r="AQ34" s="643"/>
      <c r="AR34" s="643"/>
      <c r="AS34" s="643"/>
      <c r="AT34" s="643"/>
      <c r="AU34" s="643"/>
      <c r="AV34" s="643"/>
      <c r="AW34" s="643"/>
      <c r="AX34" s="643"/>
      <c r="AY34" s="643"/>
      <c r="AZ34" s="643"/>
      <c r="BA34" s="643"/>
      <c r="BB34" s="643"/>
      <c r="BC34" s="643"/>
      <c r="BD34" s="643"/>
      <c r="BE34" s="643"/>
      <c r="BF34" s="643"/>
      <c r="BG34" s="643"/>
      <c r="BH34" s="643"/>
      <c r="BI34" s="643"/>
      <c r="BJ34" s="643"/>
      <c r="BK34" s="643"/>
      <c r="BL34" s="643"/>
      <c r="BM34" s="643"/>
      <c r="BN34" s="643"/>
      <c r="BO34" s="643"/>
      <c r="BP34" s="643"/>
      <c r="BQ34" s="643"/>
      <c r="BR34" s="643"/>
      <c r="BS34" s="643"/>
      <c r="BT34" s="643"/>
      <c r="BU34" s="643"/>
      <c r="BV34" s="643"/>
      <c r="BW34" s="643"/>
      <c r="BX34" s="643"/>
      <c r="BY34" s="643"/>
      <c r="BZ34" s="643"/>
      <c r="CA34" s="643"/>
      <c r="CB34" s="643"/>
      <c r="CC34" s="643"/>
      <c r="CD34" s="643"/>
      <c r="CE34" s="643"/>
      <c r="CF34" s="643"/>
      <c r="CG34" s="643"/>
      <c r="CH34" s="643"/>
      <c r="CI34" s="643"/>
      <c r="CJ34" s="643"/>
      <c r="CK34" s="643"/>
      <c r="CL34" s="643"/>
      <c r="CM34" s="643"/>
      <c r="CN34" s="643"/>
      <c r="CO34" s="643"/>
      <c r="CP34" s="643"/>
      <c r="CQ34" s="643"/>
      <c r="CR34" s="643"/>
      <c r="CS34" s="643"/>
      <c r="CT34" s="643"/>
      <c r="CU34" s="643"/>
      <c r="CV34" s="643"/>
      <c r="CW34" s="643"/>
      <c r="CX34" s="643"/>
      <c r="CY34" s="643"/>
      <c r="CZ34" s="643"/>
      <c r="DA34" s="643"/>
      <c r="DB34" s="643"/>
      <c r="DC34" s="643"/>
      <c r="DD34" s="643"/>
      <c r="DE34" s="643"/>
      <c r="DF34" s="643"/>
      <c r="DG34" s="643"/>
      <c r="DH34" s="643"/>
      <c r="DI34" s="643"/>
      <c r="DJ34" s="643"/>
      <c r="DK34" s="643"/>
      <c r="DL34" s="643"/>
      <c r="DM34" s="643"/>
      <c r="DN34" s="643"/>
      <c r="DO34" s="643"/>
      <c r="DP34" s="643"/>
      <c r="DQ34" s="643"/>
      <c r="DR34" s="643"/>
      <c r="DS34" s="643"/>
      <c r="DT34" s="643"/>
      <c r="DU34" s="643"/>
      <c r="DV34" s="643"/>
      <c r="DW34" s="643"/>
      <c r="DX34" s="643"/>
      <c r="DY34" s="643"/>
      <c r="DZ34" s="643"/>
      <c r="EA34" s="643"/>
      <c r="EB34" s="643"/>
      <c r="EC34" s="643"/>
      <c r="ED34" s="643"/>
      <c r="EE34" s="643"/>
      <c r="EF34" s="643"/>
      <c r="EG34" s="643"/>
      <c r="EH34" s="643"/>
      <c r="EI34" s="643"/>
      <c r="EJ34" s="643"/>
      <c r="EK34" s="643"/>
      <c r="EL34" s="643"/>
      <c r="EM34" s="643"/>
      <c r="EN34" s="643"/>
      <c r="EO34" s="643"/>
      <c r="EP34" s="643"/>
      <c r="EQ34" s="643"/>
      <c r="ER34" s="643"/>
      <c r="ES34" s="643"/>
      <c r="ET34" s="643"/>
      <c r="EU34" s="643"/>
      <c r="EV34" s="643"/>
      <c r="EW34" s="643"/>
      <c r="EX34" s="643"/>
      <c r="EY34" s="643"/>
      <c r="EZ34" s="643"/>
      <c r="FA34" s="643"/>
      <c r="FB34" s="643"/>
      <c r="FC34" s="643"/>
      <c r="FD34" s="643"/>
      <c r="FE34" s="643"/>
      <c r="FF34" s="643"/>
      <c r="FG34" s="643"/>
      <c r="FH34" s="643"/>
      <c r="FI34" s="643"/>
      <c r="FJ34" s="643"/>
      <c r="FK34" s="643"/>
      <c r="FL34" s="643"/>
      <c r="FM34" s="643"/>
      <c r="FN34" s="643"/>
      <c r="FO34" s="643"/>
      <c r="FP34" s="643"/>
      <c r="FQ34" s="643"/>
      <c r="FR34" s="643"/>
      <c r="FS34" s="643"/>
      <c r="FT34" s="643"/>
      <c r="FU34" s="643"/>
      <c r="FV34" s="643"/>
      <c r="FW34" s="643"/>
      <c r="FX34" s="643"/>
      <c r="FY34" s="643"/>
      <c r="FZ34" s="643"/>
      <c r="GA34" s="643"/>
      <c r="GB34" s="643"/>
      <c r="GC34" s="643"/>
      <c r="GD34" s="643"/>
      <c r="GE34" s="643"/>
      <c r="GF34" s="643"/>
      <c r="GG34" s="643"/>
      <c r="GH34" s="643"/>
      <c r="GI34" s="643"/>
      <c r="GJ34" s="643"/>
      <c r="GK34" s="643"/>
      <c r="GL34" s="643"/>
      <c r="GM34" s="643"/>
      <c r="GN34" s="643"/>
      <c r="GO34" s="643"/>
      <c r="GP34" s="643"/>
      <c r="GQ34" s="643"/>
      <c r="GR34" s="643"/>
      <c r="GS34" s="643"/>
      <c r="GT34" s="643"/>
      <c r="GU34" s="643"/>
      <c r="GV34" s="643"/>
      <c r="GW34" s="643"/>
      <c r="GX34" s="643"/>
      <c r="GY34" s="643"/>
      <c r="GZ34" s="643"/>
      <c r="HA34" s="643"/>
      <c r="HB34" s="643"/>
      <c r="HC34" s="643"/>
      <c r="HD34" s="643"/>
      <c r="HE34" s="643"/>
      <c r="HF34" s="643"/>
      <c r="HG34" s="643"/>
      <c r="HH34" s="643"/>
      <c r="HI34" s="643"/>
      <c r="HJ34" s="643"/>
      <c r="HK34" s="643"/>
      <c r="HL34" s="643"/>
      <c r="HM34" s="643"/>
      <c r="HN34" s="643"/>
      <c r="HO34" s="643"/>
      <c r="HP34" s="643"/>
      <c r="HQ34" s="643"/>
      <c r="HR34" s="643"/>
      <c r="HS34" s="643"/>
      <c r="HT34" s="643"/>
      <c r="HU34" s="643"/>
      <c r="HV34" s="643"/>
      <c r="HW34" s="643"/>
      <c r="HX34" s="643"/>
      <c r="HY34" s="643"/>
      <c r="HZ34" s="643"/>
      <c r="IA34" s="643"/>
      <c r="IB34" s="643"/>
      <c r="IC34" s="643"/>
      <c r="ID34" s="643"/>
      <c r="IE34" s="643"/>
      <c r="IF34" s="643"/>
      <c r="IG34" s="643"/>
      <c r="IH34" s="643"/>
      <c r="II34" s="643"/>
      <c r="IJ34" s="643"/>
      <c r="IK34" s="643"/>
      <c r="IL34" s="643"/>
      <c r="IM34" s="643"/>
      <c r="IN34" s="643"/>
      <c r="IO34" s="643"/>
      <c r="IP34" s="643"/>
      <c r="IQ34" s="643"/>
      <c r="IR34" s="643"/>
      <c r="IS34" s="643"/>
    </row>
    <row r="35" spans="1:253" ht="18" customHeight="1">
      <c r="A35" s="652">
        <v>26</v>
      </c>
      <c r="B35" s="670">
        <v>613300</v>
      </c>
      <c r="C35" s="673" t="s">
        <v>34</v>
      </c>
      <c r="D35" s="654"/>
      <c r="E35" s="654"/>
      <c r="F35" s="655">
        <f t="shared" si="2"/>
        <v>0</v>
      </c>
      <c r="G35" s="654"/>
      <c r="H35" s="654"/>
      <c r="I35" s="654">
        <f t="shared" si="0"/>
        <v>0</v>
      </c>
      <c r="J35" s="656" t="e">
        <f t="shared" si="1"/>
        <v>#DIV/0!</v>
      </c>
      <c r="K35" s="657" t="e">
        <f t="shared" si="3"/>
        <v>#DIV/0!</v>
      </c>
      <c r="L35" s="643"/>
      <c r="M35" s="643"/>
      <c r="N35" s="643"/>
      <c r="O35" s="643"/>
      <c r="P35" s="643"/>
      <c r="Q35" s="643"/>
      <c r="R35" s="643"/>
      <c r="S35" s="643"/>
      <c r="T35" s="643"/>
      <c r="U35" s="643"/>
      <c r="V35" s="643"/>
      <c r="W35" s="643"/>
      <c r="X35" s="643"/>
      <c r="Y35" s="643"/>
      <c r="Z35" s="643"/>
      <c r="AA35" s="643"/>
      <c r="AB35" s="643"/>
      <c r="AC35" s="643"/>
      <c r="AD35" s="643"/>
      <c r="AE35" s="643"/>
      <c r="AF35" s="643"/>
      <c r="AG35" s="643"/>
      <c r="AH35" s="643"/>
      <c r="AI35" s="643"/>
      <c r="AJ35" s="643"/>
      <c r="AK35" s="643"/>
      <c r="AL35" s="643"/>
      <c r="AM35" s="643"/>
      <c r="AN35" s="643"/>
      <c r="AO35" s="643"/>
      <c r="AP35" s="643"/>
      <c r="AQ35" s="643"/>
      <c r="AR35" s="643"/>
      <c r="AS35" s="643"/>
      <c r="AT35" s="643"/>
      <c r="AU35" s="643"/>
      <c r="AV35" s="643"/>
      <c r="AW35" s="643"/>
      <c r="AX35" s="643"/>
      <c r="AY35" s="643"/>
      <c r="AZ35" s="643"/>
      <c r="BA35" s="643"/>
      <c r="BB35" s="643"/>
      <c r="BC35" s="643"/>
      <c r="BD35" s="643"/>
      <c r="BE35" s="643"/>
      <c r="BF35" s="643"/>
      <c r="BG35" s="643"/>
      <c r="BH35" s="643"/>
      <c r="BI35" s="643"/>
      <c r="BJ35" s="643"/>
      <c r="BK35" s="643"/>
      <c r="BL35" s="643"/>
      <c r="BM35" s="643"/>
      <c r="BN35" s="643"/>
      <c r="BO35" s="643"/>
      <c r="BP35" s="643"/>
      <c r="BQ35" s="643"/>
      <c r="BR35" s="643"/>
      <c r="BS35" s="643"/>
      <c r="BT35" s="643"/>
      <c r="BU35" s="643"/>
      <c r="BV35" s="643"/>
      <c r="BW35" s="643"/>
      <c r="BX35" s="643"/>
      <c r="BY35" s="643"/>
      <c r="BZ35" s="643"/>
      <c r="CA35" s="643"/>
      <c r="CB35" s="643"/>
      <c r="CC35" s="643"/>
      <c r="CD35" s="643"/>
      <c r="CE35" s="643"/>
      <c r="CF35" s="643"/>
      <c r="CG35" s="643"/>
      <c r="CH35" s="643"/>
      <c r="CI35" s="643"/>
      <c r="CJ35" s="643"/>
      <c r="CK35" s="643"/>
      <c r="CL35" s="643"/>
      <c r="CM35" s="643"/>
      <c r="CN35" s="643"/>
      <c r="CO35" s="643"/>
      <c r="CP35" s="643"/>
      <c r="CQ35" s="643"/>
      <c r="CR35" s="643"/>
      <c r="CS35" s="643"/>
      <c r="CT35" s="643"/>
      <c r="CU35" s="643"/>
      <c r="CV35" s="643"/>
      <c r="CW35" s="643"/>
      <c r="CX35" s="643"/>
      <c r="CY35" s="643"/>
      <c r="CZ35" s="643"/>
      <c r="DA35" s="643"/>
      <c r="DB35" s="643"/>
      <c r="DC35" s="643"/>
      <c r="DD35" s="643"/>
      <c r="DE35" s="643"/>
      <c r="DF35" s="643"/>
      <c r="DG35" s="643"/>
      <c r="DH35" s="643"/>
      <c r="DI35" s="643"/>
      <c r="DJ35" s="643"/>
      <c r="DK35" s="643"/>
      <c r="DL35" s="643"/>
      <c r="DM35" s="643"/>
      <c r="DN35" s="643"/>
      <c r="DO35" s="643"/>
      <c r="DP35" s="643"/>
      <c r="DQ35" s="643"/>
      <c r="DR35" s="643"/>
      <c r="DS35" s="643"/>
      <c r="DT35" s="643"/>
      <c r="DU35" s="643"/>
      <c r="DV35" s="643"/>
      <c r="DW35" s="643"/>
      <c r="DX35" s="643"/>
      <c r="DY35" s="643"/>
      <c r="DZ35" s="643"/>
      <c r="EA35" s="643"/>
      <c r="EB35" s="643"/>
      <c r="EC35" s="643"/>
      <c r="ED35" s="643"/>
      <c r="EE35" s="643"/>
      <c r="EF35" s="643"/>
      <c r="EG35" s="643"/>
      <c r="EH35" s="643"/>
      <c r="EI35" s="643"/>
      <c r="EJ35" s="643"/>
      <c r="EK35" s="643"/>
      <c r="EL35" s="643"/>
      <c r="EM35" s="643"/>
      <c r="EN35" s="643"/>
      <c r="EO35" s="643"/>
      <c r="EP35" s="643"/>
      <c r="EQ35" s="643"/>
      <c r="ER35" s="643"/>
      <c r="ES35" s="643"/>
      <c r="ET35" s="643"/>
      <c r="EU35" s="643"/>
      <c r="EV35" s="643"/>
      <c r="EW35" s="643"/>
      <c r="EX35" s="643"/>
      <c r="EY35" s="643"/>
      <c r="EZ35" s="643"/>
      <c r="FA35" s="643"/>
      <c r="FB35" s="643"/>
      <c r="FC35" s="643"/>
      <c r="FD35" s="643"/>
      <c r="FE35" s="643"/>
      <c r="FF35" s="643"/>
      <c r="FG35" s="643"/>
      <c r="FH35" s="643"/>
      <c r="FI35" s="643"/>
      <c r="FJ35" s="643"/>
      <c r="FK35" s="643"/>
      <c r="FL35" s="643"/>
      <c r="FM35" s="643"/>
      <c r="FN35" s="643"/>
      <c r="FO35" s="643"/>
      <c r="FP35" s="643"/>
      <c r="FQ35" s="643"/>
      <c r="FR35" s="643"/>
      <c r="FS35" s="643"/>
      <c r="FT35" s="643"/>
      <c r="FU35" s="643"/>
      <c r="FV35" s="643"/>
      <c r="FW35" s="643"/>
      <c r="FX35" s="643"/>
      <c r="FY35" s="643"/>
      <c r="FZ35" s="643"/>
      <c r="GA35" s="643"/>
      <c r="GB35" s="643"/>
      <c r="GC35" s="643"/>
      <c r="GD35" s="643"/>
      <c r="GE35" s="643"/>
      <c r="GF35" s="643"/>
      <c r="GG35" s="643"/>
      <c r="GH35" s="643"/>
      <c r="GI35" s="643"/>
      <c r="GJ35" s="643"/>
      <c r="GK35" s="643"/>
      <c r="GL35" s="643"/>
      <c r="GM35" s="643"/>
      <c r="GN35" s="643"/>
      <c r="GO35" s="643"/>
      <c r="GP35" s="643"/>
      <c r="GQ35" s="643"/>
      <c r="GR35" s="643"/>
      <c r="GS35" s="643"/>
      <c r="GT35" s="643"/>
      <c r="GU35" s="643"/>
      <c r="GV35" s="643"/>
      <c r="GW35" s="643"/>
      <c r="GX35" s="643"/>
      <c r="GY35" s="643"/>
      <c r="GZ35" s="643"/>
      <c r="HA35" s="643"/>
      <c r="HB35" s="643"/>
      <c r="HC35" s="643"/>
      <c r="HD35" s="643"/>
      <c r="HE35" s="643"/>
      <c r="HF35" s="643"/>
      <c r="HG35" s="643"/>
      <c r="HH35" s="643"/>
      <c r="HI35" s="643"/>
      <c r="HJ35" s="643"/>
      <c r="HK35" s="643"/>
      <c r="HL35" s="643"/>
      <c r="HM35" s="643"/>
      <c r="HN35" s="643"/>
      <c r="HO35" s="643"/>
      <c r="HP35" s="643"/>
      <c r="HQ35" s="643"/>
      <c r="HR35" s="643"/>
      <c r="HS35" s="643"/>
      <c r="HT35" s="643"/>
      <c r="HU35" s="643"/>
      <c r="HV35" s="643"/>
      <c r="HW35" s="643"/>
      <c r="HX35" s="643"/>
      <c r="HY35" s="643"/>
      <c r="HZ35" s="643"/>
      <c r="IA35" s="643"/>
      <c r="IB35" s="643"/>
      <c r="IC35" s="643"/>
      <c r="ID35" s="643"/>
      <c r="IE35" s="643"/>
      <c r="IF35" s="643"/>
      <c r="IG35" s="643"/>
      <c r="IH35" s="643"/>
      <c r="II35" s="643"/>
      <c r="IJ35" s="643"/>
      <c r="IK35" s="643"/>
      <c r="IL35" s="643"/>
      <c r="IM35" s="643"/>
      <c r="IN35" s="643"/>
      <c r="IO35" s="643"/>
      <c r="IP35" s="643"/>
      <c r="IQ35" s="643"/>
      <c r="IR35" s="643"/>
      <c r="IS35" s="643"/>
    </row>
    <row r="36" spans="1:253" ht="12.75" customHeight="1">
      <c r="A36" s="652">
        <v>27</v>
      </c>
      <c r="B36" s="670">
        <v>613400</v>
      </c>
      <c r="C36" s="674" t="s">
        <v>53</v>
      </c>
      <c r="D36" s="654"/>
      <c r="E36" s="654"/>
      <c r="F36" s="655">
        <f t="shared" si="2"/>
        <v>0</v>
      </c>
      <c r="G36" s="654"/>
      <c r="H36" s="654"/>
      <c r="I36" s="654">
        <f t="shared" si="0"/>
        <v>0</v>
      </c>
      <c r="J36" s="656" t="e">
        <f t="shared" si="1"/>
        <v>#DIV/0!</v>
      </c>
      <c r="K36" s="657" t="e">
        <f t="shared" si="3"/>
        <v>#DIV/0!</v>
      </c>
      <c r="L36" s="643"/>
      <c r="M36" s="643"/>
      <c r="N36" s="643"/>
      <c r="O36" s="643"/>
      <c r="P36" s="643"/>
      <c r="Q36" s="643"/>
      <c r="R36" s="643"/>
      <c r="S36" s="643"/>
      <c r="T36" s="643"/>
      <c r="U36" s="643"/>
      <c r="V36" s="643"/>
      <c r="W36" s="643"/>
      <c r="X36" s="643"/>
      <c r="Y36" s="643"/>
      <c r="Z36" s="643"/>
      <c r="AA36" s="643"/>
      <c r="AB36" s="643"/>
      <c r="AC36" s="643"/>
      <c r="AD36" s="643"/>
      <c r="AE36" s="643"/>
      <c r="AF36" s="643"/>
      <c r="AG36" s="643"/>
      <c r="AH36" s="643"/>
      <c r="AI36" s="643"/>
      <c r="AJ36" s="643"/>
      <c r="AK36" s="643"/>
      <c r="AL36" s="643"/>
      <c r="AM36" s="643"/>
      <c r="AN36" s="643"/>
      <c r="AO36" s="643"/>
      <c r="AP36" s="643"/>
      <c r="AQ36" s="643"/>
      <c r="AR36" s="643"/>
      <c r="AS36" s="643"/>
      <c r="AT36" s="643"/>
      <c r="AU36" s="643"/>
      <c r="AV36" s="643"/>
      <c r="AW36" s="643"/>
      <c r="AX36" s="643"/>
      <c r="AY36" s="643"/>
      <c r="AZ36" s="643"/>
      <c r="BA36" s="643"/>
      <c r="BB36" s="643"/>
      <c r="BC36" s="643"/>
      <c r="BD36" s="643"/>
      <c r="BE36" s="643"/>
      <c r="BF36" s="643"/>
      <c r="BG36" s="643"/>
      <c r="BH36" s="643"/>
      <c r="BI36" s="643"/>
      <c r="BJ36" s="643"/>
      <c r="BK36" s="643"/>
      <c r="BL36" s="643"/>
      <c r="BM36" s="643"/>
      <c r="BN36" s="643"/>
      <c r="BO36" s="643"/>
      <c r="BP36" s="643"/>
      <c r="BQ36" s="643"/>
      <c r="BR36" s="643"/>
      <c r="BS36" s="643"/>
      <c r="BT36" s="643"/>
      <c r="BU36" s="643"/>
      <c r="BV36" s="643"/>
      <c r="BW36" s="643"/>
      <c r="BX36" s="643"/>
      <c r="BY36" s="643"/>
      <c r="BZ36" s="643"/>
      <c r="CA36" s="643"/>
      <c r="CB36" s="643"/>
      <c r="CC36" s="643"/>
      <c r="CD36" s="643"/>
      <c r="CE36" s="643"/>
      <c r="CF36" s="643"/>
      <c r="CG36" s="643"/>
      <c r="CH36" s="643"/>
      <c r="CI36" s="643"/>
      <c r="CJ36" s="643"/>
      <c r="CK36" s="643"/>
      <c r="CL36" s="643"/>
      <c r="CM36" s="643"/>
      <c r="CN36" s="643"/>
      <c r="CO36" s="643"/>
      <c r="CP36" s="643"/>
      <c r="CQ36" s="643"/>
      <c r="CR36" s="643"/>
      <c r="CS36" s="643"/>
      <c r="CT36" s="643"/>
      <c r="CU36" s="643"/>
      <c r="CV36" s="643"/>
      <c r="CW36" s="643"/>
      <c r="CX36" s="643"/>
      <c r="CY36" s="643"/>
      <c r="CZ36" s="643"/>
      <c r="DA36" s="643"/>
      <c r="DB36" s="643"/>
      <c r="DC36" s="643"/>
      <c r="DD36" s="643"/>
      <c r="DE36" s="643"/>
      <c r="DF36" s="643"/>
      <c r="DG36" s="643"/>
      <c r="DH36" s="643"/>
      <c r="DI36" s="643"/>
      <c r="DJ36" s="643"/>
      <c r="DK36" s="643"/>
      <c r="DL36" s="643"/>
      <c r="DM36" s="643"/>
      <c r="DN36" s="643"/>
      <c r="DO36" s="643"/>
      <c r="DP36" s="643"/>
      <c r="DQ36" s="643"/>
      <c r="DR36" s="643"/>
      <c r="DS36" s="643"/>
      <c r="DT36" s="643"/>
      <c r="DU36" s="643"/>
      <c r="DV36" s="643"/>
      <c r="DW36" s="643"/>
      <c r="DX36" s="643"/>
      <c r="DY36" s="643"/>
      <c r="DZ36" s="643"/>
      <c r="EA36" s="643"/>
      <c r="EB36" s="643"/>
      <c r="EC36" s="643"/>
      <c r="ED36" s="643"/>
      <c r="EE36" s="643"/>
      <c r="EF36" s="643"/>
      <c r="EG36" s="643"/>
      <c r="EH36" s="643"/>
      <c r="EI36" s="643"/>
      <c r="EJ36" s="643"/>
      <c r="EK36" s="643"/>
      <c r="EL36" s="643"/>
      <c r="EM36" s="643"/>
      <c r="EN36" s="643"/>
      <c r="EO36" s="643"/>
      <c r="EP36" s="643"/>
      <c r="EQ36" s="643"/>
      <c r="ER36" s="643"/>
      <c r="ES36" s="643"/>
      <c r="ET36" s="643"/>
      <c r="EU36" s="643"/>
      <c r="EV36" s="643"/>
      <c r="EW36" s="643"/>
      <c r="EX36" s="643"/>
      <c r="EY36" s="643"/>
      <c r="EZ36" s="643"/>
      <c r="FA36" s="643"/>
      <c r="FB36" s="643"/>
      <c r="FC36" s="643"/>
      <c r="FD36" s="643"/>
      <c r="FE36" s="643"/>
      <c r="FF36" s="643"/>
      <c r="FG36" s="643"/>
      <c r="FH36" s="643"/>
      <c r="FI36" s="643"/>
      <c r="FJ36" s="643"/>
      <c r="FK36" s="643"/>
      <c r="FL36" s="643"/>
      <c r="FM36" s="643"/>
      <c r="FN36" s="643"/>
      <c r="FO36" s="643"/>
      <c r="FP36" s="643"/>
      <c r="FQ36" s="643"/>
      <c r="FR36" s="643"/>
      <c r="FS36" s="643"/>
      <c r="FT36" s="643"/>
      <c r="FU36" s="643"/>
      <c r="FV36" s="643"/>
      <c r="FW36" s="643"/>
      <c r="FX36" s="643"/>
      <c r="FY36" s="643"/>
      <c r="FZ36" s="643"/>
      <c r="GA36" s="643"/>
      <c r="GB36" s="643"/>
      <c r="GC36" s="643"/>
      <c r="GD36" s="643"/>
      <c r="GE36" s="643"/>
      <c r="GF36" s="643"/>
      <c r="GG36" s="643"/>
      <c r="GH36" s="643"/>
      <c r="GI36" s="643"/>
      <c r="GJ36" s="643"/>
      <c r="GK36" s="643"/>
      <c r="GL36" s="643"/>
      <c r="GM36" s="643"/>
      <c r="GN36" s="643"/>
      <c r="GO36" s="643"/>
      <c r="GP36" s="643"/>
      <c r="GQ36" s="643"/>
      <c r="GR36" s="643"/>
      <c r="GS36" s="643"/>
      <c r="GT36" s="643"/>
      <c r="GU36" s="643"/>
      <c r="GV36" s="643"/>
      <c r="GW36" s="643"/>
      <c r="GX36" s="643"/>
      <c r="GY36" s="643"/>
      <c r="GZ36" s="643"/>
      <c r="HA36" s="643"/>
      <c r="HB36" s="643"/>
      <c r="HC36" s="643"/>
      <c r="HD36" s="643"/>
      <c r="HE36" s="643"/>
      <c r="HF36" s="643"/>
      <c r="HG36" s="643"/>
      <c r="HH36" s="643"/>
      <c r="HI36" s="643"/>
      <c r="HJ36" s="643"/>
      <c r="HK36" s="643"/>
      <c r="HL36" s="643"/>
      <c r="HM36" s="643"/>
      <c r="HN36" s="643"/>
      <c r="HO36" s="643"/>
      <c r="HP36" s="643"/>
      <c r="HQ36" s="643"/>
      <c r="HR36" s="643"/>
      <c r="HS36" s="643"/>
      <c r="HT36" s="643"/>
      <c r="HU36" s="643"/>
      <c r="HV36" s="643"/>
      <c r="HW36" s="643"/>
      <c r="HX36" s="643"/>
      <c r="HY36" s="643"/>
      <c r="HZ36" s="643"/>
      <c r="IA36" s="643"/>
      <c r="IB36" s="643"/>
      <c r="IC36" s="643"/>
      <c r="ID36" s="643"/>
      <c r="IE36" s="643"/>
      <c r="IF36" s="643"/>
      <c r="IG36" s="643"/>
      <c r="IH36" s="643"/>
      <c r="II36" s="643"/>
      <c r="IJ36" s="643"/>
      <c r="IK36" s="643"/>
      <c r="IL36" s="643"/>
      <c r="IM36" s="643"/>
      <c r="IN36" s="643"/>
      <c r="IO36" s="643"/>
      <c r="IP36" s="643"/>
      <c r="IQ36" s="643"/>
      <c r="IR36" s="643"/>
      <c r="IS36" s="643"/>
    </row>
    <row r="37" spans="1:253" ht="15.75" customHeight="1">
      <c r="A37" s="652">
        <v>28</v>
      </c>
      <c r="B37" s="670">
        <v>613500</v>
      </c>
      <c r="C37" s="674" t="s">
        <v>297</v>
      </c>
      <c r="D37" s="654"/>
      <c r="E37" s="654"/>
      <c r="F37" s="655">
        <f t="shared" si="2"/>
        <v>0</v>
      </c>
      <c r="G37" s="654"/>
      <c r="H37" s="654"/>
      <c r="I37" s="654">
        <f t="shared" si="0"/>
        <v>0</v>
      </c>
      <c r="J37" s="656" t="e">
        <f t="shared" si="1"/>
        <v>#DIV/0!</v>
      </c>
      <c r="K37" s="657" t="e">
        <f t="shared" si="3"/>
        <v>#DIV/0!</v>
      </c>
      <c r="L37" s="643"/>
      <c r="M37" s="643"/>
      <c r="N37" s="643"/>
      <c r="O37" s="643"/>
      <c r="P37" s="643"/>
      <c r="Q37" s="643"/>
      <c r="R37" s="643"/>
      <c r="S37" s="643"/>
      <c r="T37" s="643"/>
      <c r="U37" s="643"/>
      <c r="V37" s="643"/>
      <c r="W37" s="643"/>
      <c r="X37" s="643"/>
      <c r="Y37" s="643"/>
      <c r="Z37" s="643"/>
      <c r="AA37" s="643"/>
      <c r="AB37" s="643"/>
      <c r="AC37" s="643"/>
      <c r="AD37" s="643"/>
      <c r="AE37" s="643"/>
      <c r="AF37" s="643"/>
      <c r="AG37" s="643"/>
      <c r="AH37" s="643"/>
      <c r="AI37" s="643"/>
      <c r="AJ37" s="643"/>
      <c r="AK37" s="643"/>
      <c r="AL37" s="643"/>
      <c r="AM37" s="643"/>
      <c r="AN37" s="643"/>
      <c r="AO37" s="643"/>
      <c r="AP37" s="643"/>
      <c r="AQ37" s="643"/>
      <c r="AR37" s="643"/>
      <c r="AS37" s="643"/>
      <c r="AT37" s="643"/>
      <c r="AU37" s="643"/>
      <c r="AV37" s="643"/>
      <c r="AW37" s="643"/>
      <c r="AX37" s="643"/>
      <c r="AY37" s="643"/>
      <c r="AZ37" s="643"/>
      <c r="BA37" s="643"/>
      <c r="BB37" s="643"/>
      <c r="BC37" s="643"/>
      <c r="BD37" s="643"/>
      <c r="BE37" s="643"/>
      <c r="BF37" s="643"/>
      <c r="BG37" s="643"/>
      <c r="BH37" s="643"/>
      <c r="BI37" s="643"/>
      <c r="BJ37" s="643"/>
      <c r="BK37" s="643"/>
      <c r="BL37" s="643"/>
      <c r="BM37" s="643"/>
      <c r="BN37" s="643"/>
      <c r="BO37" s="643"/>
      <c r="BP37" s="643"/>
      <c r="BQ37" s="643"/>
      <c r="BR37" s="643"/>
      <c r="BS37" s="643"/>
      <c r="BT37" s="643"/>
      <c r="BU37" s="643"/>
      <c r="BV37" s="643"/>
      <c r="BW37" s="643"/>
      <c r="BX37" s="643"/>
      <c r="BY37" s="643"/>
      <c r="BZ37" s="643"/>
      <c r="CA37" s="643"/>
      <c r="CB37" s="643"/>
      <c r="CC37" s="643"/>
      <c r="CD37" s="643"/>
      <c r="CE37" s="643"/>
      <c r="CF37" s="643"/>
      <c r="CG37" s="643"/>
      <c r="CH37" s="643"/>
      <c r="CI37" s="643"/>
      <c r="CJ37" s="643"/>
      <c r="CK37" s="643"/>
      <c r="CL37" s="643"/>
      <c r="CM37" s="643"/>
      <c r="CN37" s="643"/>
      <c r="CO37" s="643"/>
      <c r="CP37" s="643"/>
      <c r="CQ37" s="643"/>
      <c r="CR37" s="643"/>
      <c r="CS37" s="643"/>
      <c r="CT37" s="643"/>
      <c r="CU37" s="643"/>
      <c r="CV37" s="643"/>
      <c r="CW37" s="643"/>
      <c r="CX37" s="643"/>
      <c r="CY37" s="643"/>
      <c r="CZ37" s="643"/>
      <c r="DA37" s="643"/>
      <c r="DB37" s="643"/>
      <c r="DC37" s="643"/>
      <c r="DD37" s="643"/>
      <c r="DE37" s="643"/>
      <c r="DF37" s="643"/>
      <c r="DG37" s="643"/>
      <c r="DH37" s="643"/>
      <c r="DI37" s="643"/>
      <c r="DJ37" s="643"/>
      <c r="DK37" s="643"/>
      <c r="DL37" s="643"/>
      <c r="DM37" s="643"/>
      <c r="DN37" s="643"/>
      <c r="DO37" s="643"/>
      <c r="DP37" s="643"/>
      <c r="DQ37" s="643"/>
      <c r="DR37" s="643"/>
      <c r="DS37" s="643"/>
      <c r="DT37" s="643"/>
      <c r="DU37" s="643"/>
      <c r="DV37" s="643"/>
      <c r="DW37" s="643"/>
      <c r="DX37" s="643"/>
      <c r="DY37" s="643"/>
      <c r="DZ37" s="643"/>
      <c r="EA37" s="643"/>
      <c r="EB37" s="643"/>
      <c r="EC37" s="643"/>
      <c r="ED37" s="643"/>
      <c r="EE37" s="643"/>
      <c r="EF37" s="643"/>
      <c r="EG37" s="643"/>
      <c r="EH37" s="643"/>
      <c r="EI37" s="643"/>
      <c r="EJ37" s="643"/>
      <c r="EK37" s="643"/>
      <c r="EL37" s="643"/>
      <c r="EM37" s="643"/>
      <c r="EN37" s="643"/>
      <c r="EO37" s="643"/>
      <c r="EP37" s="643"/>
      <c r="EQ37" s="643"/>
      <c r="ER37" s="643"/>
      <c r="ES37" s="643"/>
      <c r="ET37" s="643"/>
      <c r="EU37" s="643"/>
      <c r="EV37" s="643"/>
      <c r="EW37" s="643"/>
      <c r="EX37" s="643"/>
      <c r="EY37" s="643"/>
      <c r="EZ37" s="643"/>
      <c r="FA37" s="643"/>
      <c r="FB37" s="643"/>
      <c r="FC37" s="643"/>
      <c r="FD37" s="643"/>
      <c r="FE37" s="643"/>
      <c r="FF37" s="643"/>
      <c r="FG37" s="643"/>
      <c r="FH37" s="643"/>
      <c r="FI37" s="643"/>
      <c r="FJ37" s="643"/>
      <c r="FK37" s="643"/>
      <c r="FL37" s="643"/>
      <c r="FM37" s="643"/>
      <c r="FN37" s="643"/>
      <c r="FO37" s="643"/>
      <c r="FP37" s="643"/>
      <c r="FQ37" s="643"/>
      <c r="FR37" s="643"/>
      <c r="FS37" s="643"/>
      <c r="FT37" s="643"/>
      <c r="FU37" s="643"/>
      <c r="FV37" s="643"/>
      <c r="FW37" s="643"/>
      <c r="FX37" s="643"/>
      <c r="FY37" s="643"/>
      <c r="FZ37" s="643"/>
      <c r="GA37" s="643"/>
      <c r="GB37" s="643"/>
      <c r="GC37" s="643"/>
      <c r="GD37" s="643"/>
      <c r="GE37" s="643"/>
      <c r="GF37" s="643"/>
      <c r="GG37" s="643"/>
      <c r="GH37" s="643"/>
      <c r="GI37" s="643"/>
      <c r="GJ37" s="643"/>
      <c r="GK37" s="643"/>
      <c r="GL37" s="643"/>
      <c r="GM37" s="643"/>
      <c r="GN37" s="643"/>
      <c r="GO37" s="643"/>
      <c r="GP37" s="643"/>
      <c r="GQ37" s="643"/>
      <c r="GR37" s="643"/>
      <c r="GS37" s="643"/>
      <c r="GT37" s="643"/>
      <c r="GU37" s="643"/>
      <c r="GV37" s="643"/>
      <c r="GW37" s="643"/>
      <c r="GX37" s="643"/>
      <c r="GY37" s="643"/>
      <c r="GZ37" s="643"/>
      <c r="HA37" s="643"/>
      <c r="HB37" s="643"/>
      <c r="HC37" s="643"/>
      <c r="HD37" s="643"/>
      <c r="HE37" s="643"/>
      <c r="HF37" s="643"/>
      <c r="HG37" s="643"/>
      <c r="HH37" s="643"/>
      <c r="HI37" s="643"/>
      <c r="HJ37" s="643"/>
      <c r="HK37" s="643"/>
      <c r="HL37" s="643"/>
      <c r="HM37" s="643"/>
      <c r="HN37" s="643"/>
      <c r="HO37" s="643"/>
      <c r="HP37" s="643"/>
      <c r="HQ37" s="643"/>
      <c r="HR37" s="643"/>
      <c r="HS37" s="643"/>
      <c r="HT37" s="643"/>
      <c r="HU37" s="643"/>
      <c r="HV37" s="643"/>
      <c r="HW37" s="643"/>
      <c r="HX37" s="643"/>
      <c r="HY37" s="643"/>
      <c r="HZ37" s="643"/>
      <c r="IA37" s="643"/>
      <c r="IB37" s="643"/>
      <c r="IC37" s="643"/>
      <c r="ID37" s="643"/>
      <c r="IE37" s="643"/>
      <c r="IF37" s="643"/>
      <c r="IG37" s="643"/>
      <c r="IH37" s="643"/>
      <c r="II37" s="643"/>
      <c r="IJ37" s="643"/>
      <c r="IK37" s="643"/>
      <c r="IL37" s="643"/>
      <c r="IM37" s="643"/>
      <c r="IN37" s="643"/>
      <c r="IO37" s="643"/>
      <c r="IP37" s="643"/>
      <c r="IQ37" s="643"/>
      <c r="IR37" s="643"/>
      <c r="IS37" s="643"/>
    </row>
    <row r="38" spans="1:253" ht="15" customHeight="1">
      <c r="A38" s="652">
        <v>29</v>
      </c>
      <c r="B38" s="670">
        <v>613600</v>
      </c>
      <c r="C38" s="673" t="s">
        <v>42</v>
      </c>
      <c r="D38" s="654"/>
      <c r="E38" s="654"/>
      <c r="F38" s="655">
        <f t="shared" si="2"/>
        <v>0</v>
      </c>
      <c r="G38" s="654"/>
      <c r="H38" s="654"/>
      <c r="I38" s="654">
        <f t="shared" si="0"/>
        <v>0</v>
      </c>
      <c r="J38" s="656" t="e">
        <f t="shared" si="1"/>
        <v>#DIV/0!</v>
      </c>
      <c r="K38" s="657" t="e">
        <f t="shared" si="3"/>
        <v>#DIV/0!</v>
      </c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3"/>
      <c r="Z38" s="643"/>
      <c r="AA38" s="643"/>
      <c r="AB38" s="643"/>
      <c r="AC38" s="643"/>
      <c r="AD38" s="643"/>
      <c r="AE38" s="643"/>
      <c r="AF38" s="643"/>
      <c r="AG38" s="643"/>
      <c r="AH38" s="643"/>
      <c r="AI38" s="643"/>
      <c r="AJ38" s="643"/>
      <c r="AK38" s="643"/>
      <c r="AL38" s="643"/>
      <c r="AM38" s="643"/>
      <c r="AN38" s="643"/>
      <c r="AO38" s="643"/>
      <c r="AP38" s="643"/>
      <c r="AQ38" s="643"/>
      <c r="AR38" s="643"/>
      <c r="AS38" s="643"/>
      <c r="AT38" s="643"/>
      <c r="AU38" s="643"/>
      <c r="AV38" s="643"/>
      <c r="AW38" s="643"/>
      <c r="AX38" s="643"/>
      <c r="AY38" s="643"/>
      <c r="AZ38" s="643"/>
      <c r="BA38" s="643"/>
      <c r="BB38" s="643"/>
      <c r="BC38" s="643"/>
      <c r="BD38" s="643"/>
      <c r="BE38" s="643"/>
      <c r="BF38" s="643"/>
      <c r="BG38" s="643"/>
      <c r="BH38" s="643"/>
      <c r="BI38" s="643"/>
      <c r="BJ38" s="643"/>
      <c r="BK38" s="643"/>
      <c r="BL38" s="643"/>
      <c r="BM38" s="643"/>
      <c r="BN38" s="643"/>
      <c r="BO38" s="643"/>
      <c r="BP38" s="643"/>
      <c r="BQ38" s="643"/>
      <c r="BR38" s="643"/>
      <c r="BS38" s="643"/>
      <c r="BT38" s="643"/>
      <c r="BU38" s="643"/>
      <c r="BV38" s="643"/>
      <c r="BW38" s="643"/>
      <c r="BX38" s="643"/>
      <c r="BY38" s="643"/>
      <c r="BZ38" s="643"/>
      <c r="CA38" s="643"/>
      <c r="CB38" s="643"/>
      <c r="CC38" s="643"/>
      <c r="CD38" s="643"/>
      <c r="CE38" s="643"/>
      <c r="CF38" s="643"/>
      <c r="CG38" s="643"/>
      <c r="CH38" s="643"/>
      <c r="CI38" s="643"/>
      <c r="CJ38" s="643"/>
      <c r="CK38" s="643"/>
      <c r="CL38" s="643"/>
      <c r="CM38" s="643"/>
      <c r="CN38" s="643"/>
      <c r="CO38" s="643"/>
      <c r="CP38" s="643"/>
      <c r="CQ38" s="643"/>
      <c r="CR38" s="643"/>
      <c r="CS38" s="643"/>
      <c r="CT38" s="643"/>
      <c r="CU38" s="643"/>
      <c r="CV38" s="643"/>
      <c r="CW38" s="643"/>
      <c r="CX38" s="643"/>
      <c r="CY38" s="643"/>
      <c r="CZ38" s="643"/>
      <c r="DA38" s="643"/>
      <c r="DB38" s="643"/>
      <c r="DC38" s="643"/>
      <c r="DD38" s="643"/>
      <c r="DE38" s="643"/>
      <c r="DF38" s="643"/>
      <c r="DG38" s="643"/>
      <c r="DH38" s="643"/>
      <c r="DI38" s="643"/>
      <c r="DJ38" s="643"/>
      <c r="DK38" s="643"/>
      <c r="DL38" s="643"/>
      <c r="DM38" s="643"/>
      <c r="DN38" s="643"/>
      <c r="DO38" s="643"/>
      <c r="DP38" s="643"/>
      <c r="DQ38" s="643"/>
      <c r="DR38" s="643"/>
      <c r="DS38" s="643"/>
      <c r="DT38" s="643"/>
      <c r="DU38" s="643"/>
      <c r="DV38" s="643"/>
      <c r="DW38" s="643"/>
      <c r="DX38" s="643"/>
      <c r="DY38" s="643"/>
      <c r="DZ38" s="643"/>
      <c r="EA38" s="643"/>
      <c r="EB38" s="643"/>
      <c r="EC38" s="643"/>
      <c r="ED38" s="643"/>
      <c r="EE38" s="643"/>
      <c r="EF38" s="643"/>
      <c r="EG38" s="643"/>
      <c r="EH38" s="643"/>
      <c r="EI38" s="643"/>
      <c r="EJ38" s="643"/>
      <c r="EK38" s="643"/>
      <c r="EL38" s="643"/>
      <c r="EM38" s="643"/>
      <c r="EN38" s="643"/>
      <c r="EO38" s="643"/>
      <c r="EP38" s="643"/>
      <c r="EQ38" s="643"/>
      <c r="ER38" s="643"/>
      <c r="ES38" s="643"/>
      <c r="ET38" s="643"/>
      <c r="EU38" s="643"/>
      <c r="EV38" s="643"/>
      <c r="EW38" s="643"/>
      <c r="EX38" s="643"/>
      <c r="EY38" s="643"/>
      <c r="EZ38" s="643"/>
      <c r="FA38" s="643"/>
      <c r="FB38" s="643"/>
      <c r="FC38" s="643"/>
      <c r="FD38" s="643"/>
      <c r="FE38" s="643"/>
      <c r="FF38" s="643"/>
      <c r="FG38" s="643"/>
      <c r="FH38" s="643"/>
      <c r="FI38" s="643"/>
      <c r="FJ38" s="643"/>
      <c r="FK38" s="643"/>
      <c r="FL38" s="643"/>
      <c r="FM38" s="643"/>
      <c r="FN38" s="643"/>
      <c r="FO38" s="643"/>
      <c r="FP38" s="643"/>
      <c r="FQ38" s="643"/>
      <c r="FR38" s="643"/>
      <c r="FS38" s="643"/>
      <c r="FT38" s="643"/>
      <c r="FU38" s="643"/>
      <c r="FV38" s="643"/>
      <c r="FW38" s="643"/>
      <c r="FX38" s="643"/>
      <c r="FY38" s="643"/>
      <c r="FZ38" s="643"/>
      <c r="GA38" s="643"/>
      <c r="GB38" s="643"/>
      <c r="GC38" s="643"/>
      <c r="GD38" s="643"/>
      <c r="GE38" s="643"/>
      <c r="GF38" s="643"/>
      <c r="GG38" s="643"/>
      <c r="GH38" s="643"/>
      <c r="GI38" s="643"/>
      <c r="GJ38" s="643"/>
      <c r="GK38" s="643"/>
      <c r="GL38" s="643"/>
      <c r="GM38" s="643"/>
      <c r="GN38" s="643"/>
      <c r="GO38" s="643"/>
      <c r="GP38" s="643"/>
      <c r="GQ38" s="643"/>
      <c r="GR38" s="643"/>
      <c r="GS38" s="643"/>
      <c r="GT38" s="643"/>
      <c r="GU38" s="643"/>
      <c r="GV38" s="643"/>
      <c r="GW38" s="643"/>
      <c r="GX38" s="643"/>
      <c r="GY38" s="643"/>
      <c r="GZ38" s="643"/>
      <c r="HA38" s="643"/>
      <c r="HB38" s="643"/>
      <c r="HC38" s="643"/>
      <c r="HD38" s="643"/>
      <c r="HE38" s="643"/>
      <c r="HF38" s="643"/>
      <c r="HG38" s="643"/>
      <c r="HH38" s="643"/>
      <c r="HI38" s="643"/>
      <c r="HJ38" s="643"/>
      <c r="HK38" s="643"/>
      <c r="HL38" s="643"/>
      <c r="HM38" s="643"/>
      <c r="HN38" s="643"/>
      <c r="HO38" s="643"/>
      <c r="HP38" s="643"/>
      <c r="HQ38" s="643"/>
      <c r="HR38" s="643"/>
      <c r="HS38" s="643"/>
      <c r="HT38" s="643"/>
      <c r="HU38" s="643"/>
      <c r="HV38" s="643"/>
      <c r="HW38" s="643"/>
      <c r="HX38" s="643"/>
      <c r="HY38" s="643"/>
      <c r="HZ38" s="643"/>
      <c r="IA38" s="643"/>
      <c r="IB38" s="643"/>
      <c r="IC38" s="643"/>
      <c r="ID38" s="643"/>
      <c r="IE38" s="643"/>
      <c r="IF38" s="643"/>
      <c r="IG38" s="643"/>
      <c r="IH38" s="643"/>
      <c r="II38" s="643"/>
      <c r="IJ38" s="643"/>
      <c r="IK38" s="643"/>
      <c r="IL38" s="643"/>
      <c r="IM38" s="643"/>
      <c r="IN38" s="643"/>
      <c r="IO38" s="643"/>
      <c r="IP38" s="643"/>
      <c r="IQ38" s="643"/>
      <c r="IR38" s="643"/>
      <c r="IS38" s="643"/>
    </row>
    <row r="39" spans="1:253" ht="14.25" customHeight="1">
      <c r="A39" s="652">
        <v>30</v>
      </c>
      <c r="B39" s="670">
        <v>613700</v>
      </c>
      <c r="C39" s="671" t="s">
        <v>296</v>
      </c>
      <c r="D39" s="654"/>
      <c r="E39" s="654"/>
      <c r="F39" s="655">
        <f t="shared" si="2"/>
        <v>0</v>
      </c>
      <c r="G39" s="654"/>
      <c r="H39" s="654"/>
      <c r="I39" s="654">
        <f t="shared" si="0"/>
        <v>0</v>
      </c>
      <c r="J39" s="656" t="e">
        <f t="shared" si="1"/>
        <v>#DIV/0!</v>
      </c>
      <c r="K39" s="657" t="e">
        <f t="shared" si="3"/>
        <v>#DIV/0!</v>
      </c>
      <c r="L39" s="643"/>
      <c r="M39" s="643"/>
      <c r="N39" s="643"/>
      <c r="O39" s="643"/>
      <c r="P39" s="643"/>
      <c r="Q39" s="643"/>
      <c r="R39" s="643"/>
      <c r="S39" s="643"/>
      <c r="T39" s="643"/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  <c r="AN39" s="643"/>
      <c r="AO39" s="643"/>
      <c r="AP39" s="643"/>
      <c r="AQ39" s="643"/>
      <c r="AR39" s="643"/>
      <c r="AS39" s="643"/>
      <c r="AT39" s="643"/>
      <c r="AU39" s="643"/>
      <c r="AV39" s="643"/>
      <c r="AW39" s="643"/>
      <c r="AX39" s="643"/>
      <c r="AY39" s="643"/>
      <c r="AZ39" s="643"/>
      <c r="BA39" s="643"/>
      <c r="BB39" s="643"/>
      <c r="BC39" s="643"/>
      <c r="BD39" s="643"/>
      <c r="BE39" s="643"/>
      <c r="BF39" s="643"/>
      <c r="BG39" s="643"/>
      <c r="BH39" s="643"/>
      <c r="BI39" s="643"/>
      <c r="BJ39" s="643"/>
      <c r="BK39" s="643"/>
      <c r="BL39" s="643"/>
      <c r="BM39" s="643"/>
      <c r="BN39" s="643"/>
      <c r="BO39" s="643"/>
      <c r="BP39" s="643"/>
      <c r="BQ39" s="643"/>
      <c r="BR39" s="643"/>
      <c r="BS39" s="643"/>
      <c r="BT39" s="643"/>
      <c r="BU39" s="643"/>
      <c r="BV39" s="643"/>
      <c r="BW39" s="643"/>
      <c r="BX39" s="643"/>
      <c r="BY39" s="643"/>
      <c r="BZ39" s="643"/>
      <c r="CA39" s="643"/>
      <c r="CB39" s="643"/>
      <c r="CC39" s="643"/>
      <c r="CD39" s="643"/>
      <c r="CE39" s="643"/>
      <c r="CF39" s="643"/>
      <c r="CG39" s="643"/>
      <c r="CH39" s="643"/>
      <c r="CI39" s="643"/>
      <c r="CJ39" s="643"/>
      <c r="CK39" s="643"/>
      <c r="CL39" s="643"/>
      <c r="CM39" s="643"/>
      <c r="CN39" s="643"/>
      <c r="CO39" s="643"/>
      <c r="CP39" s="643"/>
      <c r="CQ39" s="643"/>
      <c r="CR39" s="643"/>
      <c r="CS39" s="643"/>
      <c r="CT39" s="643"/>
      <c r="CU39" s="643"/>
      <c r="CV39" s="643"/>
      <c r="CW39" s="643"/>
      <c r="CX39" s="643"/>
      <c r="CY39" s="643"/>
      <c r="CZ39" s="643"/>
      <c r="DA39" s="643"/>
      <c r="DB39" s="643"/>
      <c r="DC39" s="643"/>
      <c r="DD39" s="643"/>
      <c r="DE39" s="643"/>
      <c r="DF39" s="643"/>
      <c r="DG39" s="643"/>
      <c r="DH39" s="643"/>
      <c r="DI39" s="643"/>
      <c r="DJ39" s="643"/>
      <c r="DK39" s="643"/>
      <c r="DL39" s="643"/>
      <c r="DM39" s="643"/>
      <c r="DN39" s="643"/>
      <c r="DO39" s="643"/>
      <c r="DP39" s="643"/>
      <c r="DQ39" s="643"/>
      <c r="DR39" s="643"/>
      <c r="DS39" s="643"/>
      <c r="DT39" s="643"/>
      <c r="DU39" s="643"/>
      <c r="DV39" s="643"/>
      <c r="DW39" s="643"/>
      <c r="DX39" s="643"/>
      <c r="DY39" s="643"/>
      <c r="DZ39" s="643"/>
      <c r="EA39" s="643"/>
      <c r="EB39" s="643"/>
      <c r="EC39" s="643"/>
      <c r="ED39" s="643"/>
      <c r="EE39" s="643"/>
      <c r="EF39" s="643"/>
      <c r="EG39" s="643"/>
      <c r="EH39" s="643"/>
      <c r="EI39" s="643"/>
      <c r="EJ39" s="643"/>
      <c r="EK39" s="643"/>
      <c r="EL39" s="643"/>
      <c r="EM39" s="643"/>
      <c r="EN39" s="643"/>
      <c r="EO39" s="643"/>
      <c r="EP39" s="643"/>
      <c r="EQ39" s="643"/>
      <c r="ER39" s="643"/>
      <c r="ES39" s="643"/>
      <c r="ET39" s="643"/>
      <c r="EU39" s="643"/>
      <c r="EV39" s="643"/>
      <c r="EW39" s="643"/>
      <c r="EX39" s="643"/>
      <c r="EY39" s="643"/>
      <c r="EZ39" s="643"/>
      <c r="FA39" s="643"/>
      <c r="FB39" s="643"/>
      <c r="FC39" s="643"/>
      <c r="FD39" s="643"/>
      <c r="FE39" s="643"/>
      <c r="FF39" s="643"/>
      <c r="FG39" s="643"/>
      <c r="FH39" s="643"/>
      <c r="FI39" s="643"/>
      <c r="FJ39" s="643"/>
      <c r="FK39" s="643"/>
      <c r="FL39" s="643"/>
      <c r="FM39" s="643"/>
      <c r="FN39" s="643"/>
      <c r="FO39" s="643"/>
      <c r="FP39" s="643"/>
      <c r="FQ39" s="643"/>
      <c r="FR39" s="643"/>
      <c r="FS39" s="643"/>
      <c r="FT39" s="643"/>
      <c r="FU39" s="643"/>
      <c r="FV39" s="643"/>
      <c r="FW39" s="643"/>
      <c r="FX39" s="643"/>
      <c r="FY39" s="643"/>
      <c r="FZ39" s="643"/>
      <c r="GA39" s="643"/>
      <c r="GB39" s="643"/>
      <c r="GC39" s="643"/>
      <c r="GD39" s="643"/>
      <c r="GE39" s="643"/>
      <c r="GF39" s="643"/>
      <c r="GG39" s="643"/>
      <c r="GH39" s="643"/>
      <c r="GI39" s="643"/>
      <c r="GJ39" s="643"/>
      <c r="GK39" s="643"/>
      <c r="GL39" s="643"/>
      <c r="GM39" s="643"/>
      <c r="GN39" s="643"/>
      <c r="GO39" s="643"/>
      <c r="GP39" s="643"/>
      <c r="GQ39" s="643"/>
      <c r="GR39" s="643"/>
      <c r="GS39" s="643"/>
      <c r="GT39" s="643"/>
      <c r="GU39" s="643"/>
      <c r="GV39" s="643"/>
      <c r="GW39" s="643"/>
      <c r="GX39" s="643"/>
      <c r="GY39" s="643"/>
      <c r="GZ39" s="643"/>
      <c r="HA39" s="643"/>
      <c r="HB39" s="643"/>
      <c r="HC39" s="643"/>
      <c r="HD39" s="643"/>
      <c r="HE39" s="643"/>
      <c r="HF39" s="643"/>
      <c r="HG39" s="643"/>
      <c r="HH39" s="643"/>
      <c r="HI39" s="643"/>
      <c r="HJ39" s="643"/>
      <c r="HK39" s="643"/>
      <c r="HL39" s="643"/>
      <c r="HM39" s="643"/>
      <c r="HN39" s="643"/>
      <c r="HO39" s="643"/>
      <c r="HP39" s="643"/>
      <c r="HQ39" s="643"/>
      <c r="HR39" s="643"/>
      <c r="HS39" s="643"/>
      <c r="HT39" s="643"/>
      <c r="HU39" s="643"/>
      <c r="HV39" s="643"/>
      <c r="HW39" s="643"/>
      <c r="HX39" s="643"/>
      <c r="HY39" s="643"/>
      <c r="HZ39" s="643"/>
      <c r="IA39" s="643"/>
      <c r="IB39" s="643"/>
      <c r="IC39" s="643"/>
      <c r="ID39" s="643"/>
      <c r="IE39" s="643"/>
      <c r="IF39" s="643"/>
      <c r="IG39" s="643"/>
      <c r="IH39" s="643"/>
      <c r="II39" s="643"/>
      <c r="IJ39" s="643"/>
      <c r="IK39" s="643"/>
      <c r="IL39" s="643"/>
      <c r="IM39" s="643"/>
      <c r="IN39" s="643"/>
      <c r="IO39" s="643"/>
      <c r="IP39" s="643"/>
      <c r="IQ39" s="643"/>
      <c r="IR39" s="643"/>
      <c r="IS39" s="643"/>
    </row>
    <row r="40" spans="1:253" ht="24" customHeight="1">
      <c r="A40" s="652">
        <v>31</v>
      </c>
      <c r="B40" s="670">
        <v>613800</v>
      </c>
      <c r="C40" s="671" t="s">
        <v>295</v>
      </c>
      <c r="D40" s="654"/>
      <c r="E40" s="654"/>
      <c r="F40" s="655">
        <f t="shared" si="2"/>
        <v>0</v>
      </c>
      <c r="G40" s="654"/>
      <c r="H40" s="654"/>
      <c r="I40" s="654">
        <f t="shared" si="0"/>
        <v>0</v>
      </c>
      <c r="J40" s="656" t="e">
        <f t="shared" si="1"/>
        <v>#DIV/0!</v>
      </c>
      <c r="K40" s="657" t="e">
        <f t="shared" si="3"/>
        <v>#DIV/0!</v>
      </c>
      <c r="L40" s="643"/>
      <c r="M40" s="643"/>
      <c r="N40" s="643"/>
      <c r="O40" s="643"/>
      <c r="P40" s="643"/>
      <c r="Q40" s="643"/>
      <c r="R40" s="643"/>
      <c r="S40" s="643"/>
      <c r="T40" s="643"/>
      <c r="U40" s="643"/>
      <c r="V40" s="643"/>
      <c r="W40" s="643"/>
      <c r="X40" s="643"/>
      <c r="Y40" s="643"/>
      <c r="Z40" s="643"/>
      <c r="AA40" s="643"/>
      <c r="AB40" s="643"/>
      <c r="AC40" s="643"/>
      <c r="AD40" s="643"/>
      <c r="AE40" s="643"/>
      <c r="AF40" s="643"/>
      <c r="AG40" s="643"/>
      <c r="AH40" s="643"/>
      <c r="AI40" s="643"/>
      <c r="AJ40" s="643"/>
      <c r="AK40" s="643"/>
      <c r="AL40" s="643"/>
      <c r="AM40" s="643"/>
      <c r="AN40" s="643"/>
      <c r="AO40" s="643"/>
      <c r="AP40" s="643"/>
      <c r="AQ40" s="643"/>
      <c r="AR40" s="643"/>
      <c r="AS40" s="643"/>
      <c r="AT40" s="643"/>
      <c r="AU40" s="643"/>
      <c r="AV40" s="643"/>
      <c r="AW40" s="643"/>
      <c r="AX40" s="643"/>
      <c r="AY40" s="643"/>
      <c r="AZ40" s="643"/>
      <c r="BA40" s="643"/>
      <c r="BB40" s="643"/>
      <c r="BC40" s="643"/>
      <c r="BD40" s="643"/>
      <c r="BE40" s="643"/>
      <c r="BF40" s="643"/>
      <c r="BG40" s="643"/>
      <c r="BH40" s="643"/>
      <c r="BI40" s="643"/>
      <c r="BJ40" s="643"/>
      <c r="BK40" s="643"/>
      <c r="BL40" s="643"/>
      <c r="BM40" s="643"/>
      <c r="BN40" s="643"/>
      <c r="BO40" s="643"/>
      <c r="BP40" s="643"/>
      <c r="BQ40" s="643"/>
      <c r="BR40" s="643"/>
      <c r="BS40" s="643"/>
      <c r="BT40" s="643"/>
      <c r="BU40" s="643"/>
      <c r="BV40" s="643"/>
      <c r="BW40" s="643"/>
      <c r="BX40" s="643"/>
      <c r="BY40" s="643"/>
      <c r="BZ40" s="643"/>
      <c r="CA40" s="643"/>
      <c r="CB40" s="643"/>
      <c r="CC40" s="643"/>
      <c r="CD40" s="643"/>
      <c r="CE40" s="643"/>
      <c r="CF40" s="643"/>
      <c r="CG40" s="643"/>
      <c r="CH40" s="643"/>
      <c r="CI40" s="643"/>
      <c r="CJ40" s="643"/>
      <c r="CK40" s="643"/>
      <c r="CL40" s="643"/>
      <c r="CM40" s="643"/>
      <c r="CN40" s="643"/>
      <c r="CO40" s="643"/>
      <c r="CP40" s="643"/>
      <c r="CQ40" s="643"/>
      <c r="CR40" s="643"/>
      <c r="CS40" s="643"/>
      <c r="CT40" s="643"/>
      <c r="CU40" s="643"/>
      <c r="CV40" s="643"/>
      <c r="CW40" s="643"/>
      <c r="CX40" s="643"/>
      <c r="CY40" s="643"/>
      <c r="CZ40" s="643"/>
      <c r="DA40" s="643"/>
      <c r="DB40" s="643"/>
      <c r="DC40" s="643"/>
      <c r="DD40" s="643"/>
      <c r="DE40" s="643"/>
      <c r="DF40" s="643"/>
      <c r="DG40" s="643"/>
      <c r="DH40" s="643"/>
      <c r="DI40" s="643"/>
      <c r="DJ40" s="643"/>
      <c r="DK40" s="643"/>
      <c r="DL40" s="643"/>
      <c r="DM40" s="643"/>
      <c r="DN40" s="643"/>
      <c r="DO40" s="643"/>
      <c r="DP40" s="643"/>
      <c r="DQ40" s="643"/>
      <c r="DR40" s="643"/>
      <c r="DS40" s="643"/>
      <c r="DT40" s="643"/>
      <c r="DU40" s="643"/>
      <c r="DV40" s="643"/>
      <c r="DW40" s="643"/>
      <c r="DX40" s="643"/>
      <c r="DY40" s="643"/>
      <c r="DZ40" s="643"/>
      <c r="EA40" s="643"/>
      <c r="EB40" s="643"/>
      <c r="EC40" s="643"/>
      <c r="ED40" s="643"/>
      <c r="EE40" s="643"/>
      <c r="EF40" s="643"/>
      <c r="EG40" s="643"/>
      <c r="EH40" s="643"/>
      <c r="EI40" s="643"/>
      <c r="EJ40" s="643"/>
      <c r="EK40" s="643"/>
      <c r="EL40" s="643"/>
      <c r="EM40" s="643"/>
      <c r="EN40" s="643"/>
      <c r="EO40" s="643"/>
      <c r="EP40" s="643"/>
      <c r="EQ40" s="643"/>
      <c r="ER40" s="643"/>
      <c r="ES40" s="643"/>
      <c r="ET40" s="643"/>
      <c r="EU40" s="643"/>
      <c r="EV40" s="643"/>
      <c r="EW40" s="643"/>
      <c r="EX40" s="643"/>
      <c r="EY40" s="643"/>
      <c r="EZ40" s="643"/>
      <c r="FA40" s="643"/>
      <c r="FB40" s="643"/>
      <c r="FC40" s="643"/>
      <c r="FD40" s="643"/>
      <c r="FE40" s="643"/>
      <c r="FF40" s="643"/>
      <c r="FG40" s="643"/>
      <c r="FH40" s="643"/>
      <c r="FI40" s="643"/>
      <c r="FJ40" s="643"/>
      <c r="FK40" s="643"/>
      <c r="FL40" s="643"/>
      <c r="FM40" s="643"/>
      <c r="FN40" s="643"/>
      <c r="FO40" s="643"/>
      <c r="FP40" s="643"/>
      <c r="FQ40" s="643"/>
      <c r="FR40" s="643"/>
      <c r="FS40" s="643"/>
      <c r="FT40" s="643"/>
      <c r="FU40" s="643"/>
      <c r="FV40" s="643"/>
      <c r="FW40" s="643"/>
      <c r="FX40" s="643"/>
      <c r="FY40" s="643"/>
      <c r="FZ40" s="643"/>
      <c r="GA40" s="643"/>
      <c r="GB40" s="643"/>
      <c r="GC40" s="643"/>
      <c r="GD40" s="643"/>
      <c r="GE40" s="643"/>
      <c r="GF40" s="643"/>
      <c r="GG40" s="643"/>
      <c r="GH40" s="643"/>
      <c r="GI40" s="643"/>
      <c r="GJ40" s="643"/>
      <c r="GK40" s="643"/>
      <c r="GL40" s="643"/>
      <c r="GM40" s="643"/>
      <c r="GN40" s="643"/>
      <c r="GO40" s="643"/>
      <c r="GP40" s="643"/>
      <c r="GQ40" s="643"/>
      <c r="GR40" s="643"/>
      <c r="GS40" s="643"/>
      <c r="GT40" s="643"/>
      <c r="GU40" s="643"/>
      <c r="GV40" s="643"/>
      <c r="GW40" s="643"/>
      <c r="GX40" s="643"/>
      <c r="GY40" s="643"/>
      <c r="GZ40" s="643"/>
      <c r="HA40" s="643"/>
      <c r="HB40" s="643"/>
      <c r="HC40" s="643"/>
      <c r="HD40" s="643"/>
      <c r="HE40" s="643"/>
      <c r="HF40" s="643"/>
      <c r="HG40" s="643"/>
      <c r="HH40" s="643"/>
      <c r="HI40" s="643"/>
      <c r="HJ40" s="643"/>
      <c r="HK40" s="643"/>
      <c r="HL40" s="643"/>
      <c r="HM40" s="643"/>
      <c r="HN40" s="643"/>
      <c r="HO40" s="643"/>
      <c r="HP40" s="643"/>
      <c r="HQ40" s="643"/>
      <c r="HR40" s="643"/>
      <c r="HS40" s="643"/>
      <c r="HT40" s="643"/>
      <c r="HU40" s="643"/>
      <c r="HV40" s="643"/>
      <c r="HW40" s="643"/>
      <c r="HX40" s="643"/>
      <c r="HY40" s="643"/>
      <c r="HZ40" s="643"/>
      <c r="IA40" s="643"/>
      <c r="IB40" s="643"/>
      <c r="IC40" s="643"/>
      <c r="ID40" s="643"/>
      <c r="IE40" s="643"/>
      <c r="IF40" s="643"/>
      <c r="IG40" s="643"/>
      <c r="IH40" s="643"/>
      <c r="II40" s="643"/>
      <c r="IJ40" s="643"/>
      <c r="IK40" s="643"/>
      <c r="IL40" s="643"/>
      <c r="IM40" s="643"/>
      <c r="IN40" s="643"/>
      <c r="IO40" s="643"/>
      <c r="IP40" s="643"/>
      <c r="IQ40" s="643"/>
      <c r="IR40" s="643"/>
      <c r="IS40" s="643"/>
    </row>
    <row r="41" spans="1:253" ht="12.75" customHeight="1">
      <c r="A41" s="652">
        <v>32</v>
      </c>
      <c r="B41" s="670">
        <v>613900</v>
      </c>
      <c r="C41" s="671" t="s">
        <v>32</v>
      </c>
      <c r="D41" s="654"/>
      <c r="E41" s="654"/>
      <c r="F41" s="655">
        <f t="shared" si="2"/>
        <v>0</v>
      </c>
      <c r="G41" s="654"/>
      <c r="H41" s="654"/>
      <c r="I41" s="654">
        <f t="shared" si="0"/>
        <v>0</v>
      </c>
      <c r="J41" s="656" t="e">
        <f t="shared" si="1"/>
        <v>#DIV/0!</v>
      </c>
      <c r="K41" s="657" t="e">
        <f t="shared" si="3"/>
        <v>#DIV/0!</v>
      </c>
      <c r="L41" s="643"/>
      <c r="M41" s="643"/>
      <c r="N41" s="643"/>
      <c r="O41" s="643"/>
      <c r="P41" s="643"/>
      <c r="Q41" s="643"/>
      <c r="R41" s="643"/>
      <c r="S41" s="643"/>
      <c r="T41" s="643"/>
      <c r="U41" s="643"/>
      <c r="V41" s="643"/>
      <c r="W41" s="643"/>
      <c r="X41" s="643"/>
      <c r="Y41" s="643"/>
      <c r="Z41" s="643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  <c r="AL41" s="643"/>
      <c r="AM41" s="643"/>
      <c r="AN41" s="643"/>
      <c r="AO41" s="643"/>
      <c r="AP41" s="643"/>
      <c r="AQ41" s="643"/>
      <c r="AR41" s="643"/>
      <c r="AS41" s="643"/>
      <c r="AT41" s="643"/>
      <c r="AU41" s="643"/>
      <c r="AV41" s="643"/>
      <c r="AW41" s="643"/>
      <c r="AX41" s="643"/>
      <c r="AY41" s="643"/>
      <c r="AZ41" s="643"/>
      <c r="BA41" s="643"/>
      <c r="BB41" s="643"/>
      <c r="BC41" s="643"/>
      <c r="BD41" s="643"/>
      <c r="BE41" s="643"/>
      <c r="BF41" s="643"/>
      <c r="BG41" s="643"/>
      <c r="BH41" s="643"/>
      <c r="BI41" s="643"/>
      <c r="BJ41" s="643"/>
      <c r="BK41" s="643"/>
      <c r="BL41" s="643"/>
      <c r="BM41" s="643"/>
      <c r="BN41" s="643"/>
      <c r="BO41" s="643"/>
      <c r="BP41" s="643"/>
      <c r="BQ41" s="643"/>
      <c r="BR41" s="643"/>
      <c r="BS41" s="643"/>
      <c r="BT41" s="643"/>
      <c r="BU41" s="643"/>
      <c r="BV41" s="643"/>
      <c r="BW41" s="643"/>
      <c r="BX41" s="643"/>
      <c r="BY41" s="643"/>
      <c r="BZ41" s="643"/>
      <c r="CA41" s="643"/>
      <c r="CB41" s="643"/>
      <c r="CC41" s="643"/>
      <c r="CD41" s="643"/>
      <c r="CE41" s="643"/>
      <c r="CF41" s="643"/>
      <c r="CG41" s="643"/>
      <c r="CH41" s="643"/>
      <c r="CI41" s="643"/>
      <c r="CJ41" s="643"/>
      <c r="CK41" s="643"/>
      <c r="CL41" s="643"/>
      <c r="CM41" s="643"/>
      <c r="CN41" s="643"/>
      <c r="CO41" s="643"/>
      <c r="CP41" s="643"/>
      <c r="CQ41" s="643"/>
      <c r="CR41" s="643"/>
      <c r="CS41" s="643"/>
      <c r="CT41" s="643"/>
      <c r="CU41" s="643"/>
      <c r="CV41" s="643"/>
      <c r="CW41" s="643"/>
      <c r="CX41" s="643"/>
      <c r="CY41" s="643"/>
      <c r="CZ41" s="643"/>
      <c r="DA41" s="643"/>
      <c r="DB41" s="643"/>
      <c r="DC41" s="643"/>
      <c r="DD41" s="643"/>
      <c r="DE41" s="643"/>
      <c r="DF41" s="643"/>
      <c r="DG41" s="643"/>
      <c r="DH41" s="643"/>
      <c r="DI41" s="643"/>
      <c r="DJ41" s="643"/>
      <c r="DK41" s="643"/>
      <c r="DL41" s="643"/>
      <c r="DM41" s="643"/>
      <c r="DN41" s="643"/>
      <c r="DO41" s="643"/>
      <c r="DP41" s="643"/>
      <c r="DQ41" s="643"/>
      <c r="DR41" s="643"/>
      <c r="DS41" s="643"/>
      <c r="DT41" s="643"/>
      <c r="DU41" s="643"/>
      <c r="DV41" s="643"/>
      <c r="DW41" s="643"/>
      <c r="DX41" s="643"/>
      <c r="DY41" s="643"/>
      <c r="DZ41" s="643"/>
      <c r="EA41" s="643"/>
      <c r="EB41" s="643"/>
      <c r="EC41" s="643"/>
      <c r="ED41" s="643"/>
      <c r="EE41" s="643"/>
      <c r="EF41" s="643"/>
      <c r="EG41" s="643"/>
      <c r="EH41" s="643"/>
      <c r="EI41" s="643"/>
      <c r="EJ41" s="643"/>
      <c r="EK41" s="643"/>
      <c r="EL41" s="643"/>
      <c r="EM41" s="643"/>
      <c r="EN41" s="643"/>
      <c r="EO41" s="643"/>
      <c r="EP41" s="643"/>
      <c r="EQ41" s="643"/>
      <c r="ER41" s="643"/>
      <c r="ES41" s="643"/>
      <c r="ET41" s="643"/>
      <c r="EU41" s="643"/>
      <c r="EV41" s="643"/>
      <c r="EW41" s="643"/>
      <c r="EX41" s="643"/>
      <c r="EY41" s="643"/>
      <c r="EZ41" s="643"/>
      <c r="FA41" s="643"/>
      <c r="FB41" s="643"/>
      <c r="FC41" s="643"/>
      <c r="FD41" s="643"/>
      <c r="FE41" s="643"/>
      <c r="FF41" s="643"/>
      <c r="FG41" s="643"/>
      <c r="FH41" s="643"/>
      <c r="FI41" s="643"/>
      <c r="FJ41" s="643"/>
      <c r="FK41" s="643"/>
      <c r="FL41" s="643"/>
      <c r="FM41" s="643"/>
      <c r="FN41" s="643"/>
      <c r="FO41" s="643"/>
      <c r="FP41" s="643"/>
      <c r="FQ41" s="643"/>
      <c r="FR41" s="643"/>
      <c r="FS41" s="643"/>
      <c r="FT41" s="643"/>
      <c r="FU41" s="643"/>
      <c r="FV41" s="643"/>
      <c r="FW41" s="643"/>
      <c r="FX41" s="643"/>
      <c r="FY41" s="643"/>
      <c r="FZ41" s="643"/>
      <c r="GA41" s="643"/>
      <c r="GB41" s="643"/>
      <c r="GC41" s="643"/>
      <c r="GD41" s="643"/>
      <c r="GE41" s="643"/>
      <c r="GF41" s="643"/>
      <c r="GG41" s="643"/>
      <c r="GH41" s="643"/>
      <c r="GI41" s="643"/>
      <c r="GJ41" s="643"/>
      <c r="GK41" s="643"/>
      <c r="GL41" s="643"/>
      <c r="GM41" s="643"/>
      <c r="GN41" s="643"/>
      <c r="GO41" s="643"/>
      <c r="GP41" s="643"/>
      <c r="GQ41" s="643"/>
      <c r="GR41" s="643"/>
      <c r="GS41" s="643"/>
      <c r="GT41" s="643"/>
      <c r="GU41" s="643"/>
      <c r="GV41" s="643"/>
      <c r="GW41" s="643"/>
      <c r="GX41" s="643"/>
      <c r="GY41" s="643"/>
      <c r="GZ41" s="643"/>
      <c r="HA41" s="643"/>
      <c r="HB41" s="643"/>
      <c r="HC41" s="643"/>
      <c r="HD41" s="643"/>
      <c r="HE41" s="643"/>
      <c r="HF41" s="643"/>
      <c r="HG41" s="643"/>
      <c r="HH41" s="643"/>
      <c r="HI41" s="643"/>
      <c r="HJ41" s="643"/>
      <c r="HK41" s="643"/>
      <c r="HL41" s="643"/>
      <c r="HM41" s="643"/>
      <c r="HN41" s="643"/>
      <c r="HO41" s="643"/>
      <c r="HP41" s="643"/>
      <c r="HQ41" s="643"/>
      <c r="HR41" s="643"/>
      <c r="HS41" s="643"/>
      <c r="HT41" s="643"/>
      <c r="HU41" s="643"/>
      <c r="HV41" s="643"/>
      <c r="HW41" s="643"/>
      <c r="HX41" s="643"/>
      <c r="HY41" s="643"/>
      <c r="HZ41" s="643"/>
      <c r="IA41" s="643"/>
      <c r="IB41" s="643"/>
      <c r="IC41" s="643"/>
      <c r="ID41" s="643"/>
      <c r="IE41" s="643"/>
      <c r="IF41" s="643"/>
      <c r="IG41" s="643"/>
      <c r="IH41" s="643"/>
      <c r="II41" s="643"/>
      <c r="IJ41" s="643"/>
      <c r="IK41" s="643"/>
      <c r="IL41" s="643"/>
      <c r="IM41" s="643"/>
      <c r="IN41" s="643"/>
      <c r="IO41" s="643"/>
      <c r="IP41" s="643"/>
      <c r="IQ41" s="643"/>
      <c r="IR41" s="643"/>
      <c r="IS41" s="643"/>
    </row>
    <row r="42" spans="1:253" ht="24.75" customHeight="1">
      <c r="A42" s="652">
        <v>33</v>
      </c>
      <c r="B42" s="668">
        <v>614000</v>
      </c>
      <c r="C42" s="669" t="s">
        <v>769</v>
      </c>
      <c r="D42" s="654">
        <f>SUM(D43:D51)</f>
        <v>0</v>
      </c>
      <c r="E42" s="654">
        <f>SUM(E43:E51)</f>
        <v>0</v>
      </c>
      <c r="F42" s="655">
        <f t="shared" si="2"/>
        <v>0</v>
      </c>
      <c r="G42" s="654">
        <f>SUM(G43:G51)</f>
        <v>0</v>
      </c>
      <c r="H42" s="654">
        <f>SUM(H43:H51)</f>
        <v>0</v>
      </c>
      <c r="I42" s="654">
        <f t="shared" si="0"/>
        <v>0</v>
      </c>
      <c r="J42" s="656" t="e">
        <f t="shared" si="1"/>
        <v>#DIV/0!</v>
      </c>
      <c r="K42" s="664" t="e">
        <f t="shared" si="3"/>
        <v>#DIV/0!</v>
      </c>
      <c r="L42" s="643"/>
      <c r="M42" s="643"/>
      <c r="N42" s="643"/>
      <c r="O42" s="643"/>
      <c r="P42" s="643"/>
      <c r="Q42" s="643"/>
      <c r="R42" s="643"/>
      <c r="S42" s="643"/>
      <c r="T42" s="643"/>
      <c r="U42" s="643"/>
      <c r="V42" s="643"/>
      <c r="W42" s="643"/>
      <c r="X42" s="643"/>
      <c r="Y42" s="643"/>
      <c r="Z42" s="643"/>
      <c r="AA42" s="643"/>
      <c r="AB42" s="643"/>
      <c r="AC42" s="643"/>
      <c r="AD42" s="643"/>
      <c r="AE42" s="643"/>
      <c r="AF42" s="643"/>
      <c r="AG42" s="643"/>
      <c r="AH42" s="643"/>
      <c r="AI42" s="643"/>
      <c r="AJ42" s="643"/>
      <c r="AK42" s="643"/>
      <c r="AL42" s="643"/>
      <c r="AM42" s="643"/>
      <c r="AN42" s="643"/>
      <c r="AO42" s="643"/>
      <c r="AP42" s="643"/>
      <c r="AQ42" s="643"/>
      <c r="AR42" s="643"/>
      <c r="AS42" s="643"/>
      <c r="AT42" s="643"/>
      <c r="AU42" s="643"/>
      <c r="AV42" s="643"/>
      <c r="AW42" s="643"/>
      <c r="AX42" s="643"/>
      <c r="AY42" s="643"/>
      <c r="AZ42" s="643"/>
      <c r="BA42" s="643"/>
      <c r="BB42" s="643"/>
      <c r="BC42" s="643"/>
      <c r="BD42" s="643"/>
      <c r="BE42" s="643"/>
      <c r="BF42" s="643"/>
      <c r="BG42" s="643"/>
      <c r="BH42" s="643"/>
      <c r="BI42" s="643"/>
      <c r="BJ42" s="643"/>
      <c r="BK42" s="643"/>
      <c r="BL42" s="643"/>
      <c r="BM42" s="643"/>
      <c r="BN42" s="643"/>
      <c r="BO42" s="643"/>
      <c r="BP42" s="643"/>
      <c r="BQ42" s="643"/>
      <c r="BR42" s="643"/>
      <c r="BS42" s="643"/>
      <c r="BT42" s="643"/>
      <c r="BU42" s="643"/>
      <c r="BV42" s="643"/>
      <c r="BW42" s="643"/>
      <c r="BX42" s="643"/>
      <c r="BY42" s="643"/>
      <c r="BZ42" s="643"/>
      <c r="CA42" s="643"/>
      <c r="CB42" s="643"/>
      <c r="CC42" s="643"/>
      <c r="CD42" s="643"/>
      <c r="CE42" s="643"/>
      <c r="CF42" s="643"/>
      <c r="CG42" s="643"/>
      <c r="CH42" s="643"/>
      <c r="CI42" s="643"/>
      <c r="CJ42" s="643"/>
      <c r="CK42" s="643"/>
      <c r="CL42" s="643"/>
      <c r="CM42" s="643"/>
      <c r="CN42" s="643"/>
      <c r="CO42" s="643"/>
      <c r="CP42" s="643"/>
      <c r="CQ42" s="643"/>
      <c r="CR42" s="643"/>
      <c r="CS42" s="643"/>
      <c r="CT42" s="643"/>
      <c r="CU42" s="643"/>
      <c r="CV42" s="643"/>
      <c r="CW42" s="643"/>
      <c r="CX42" s="643"/>
      <c r="CY42" s="643"/>
      <c r="CZ42" s="643"/>
      <c r="DA42" s="643"/>
      <c r="DB42" s="643"/>
      <c r="DC42" s="643"/>
      <c r="DD42" s="643"/>
      <c r="DE42" s="643"/>
      <c r="DF42" s="643"/>
      <c r="DG42" s="643"/>
      <c r="DH42" s="643"/>
      <c r="DI42" s="643"/>
      <c r="DJ42" s="643"/>
      <c r="DK42" s="643"/>
      <c r="DL42" s="643"/>
      <c r="DM42" s="643"/>
      <c r="DN42" s="643"/>
      <c r="DO42" s="643"/>
      <c r="DP42" s="643"/>
      <c r="DQ42" s="643"/>
      <c r="DR42" s="643"/>
      <c r="DS42" s="643"/>
      <c r="DT42" s="643"/>
      <c r="DU42" s="643"/>
      <c r="DV42" s="643"/>
      <c r="DW42" s="643"/>
      <c r="DX42" s="643"/>
      <c r="DY42" s="643"/>
      <c r="DZ42" s="643"/>
      <c r="EA42" s="643"/>
      <c r="EB42" s="643"/>
      <c r="EC42" s="643"/>
      <c r="ED42" s="643"/>
      <c r="EE42" s="643"/>
      <c r="EF42" s="643"/>
      <c r="EG42" s="643"/>
      <c r="EH42" s="643"/>
      <c r="EI42" s="643"/>
      <c r="EJ42" s="643"/>
      <c r="EK42" s="643"/>
      <c r="EL42" s="643"/>
      <c r="EM42" s="643"/>
      <c r="EN42" s="643"/>
      <c r="EO42" s="643"/>
      <c r="EP42" s="643"/>
      <c r="EQ42" s="643"/>
      <c r="ER42" s="643"/>
      <c r="ES42" s="643"/>
      <c r="ET42" s="643"/>
      <c r="EU42" s="643"/>
      <c r="EV42" s="643"/>
      <c r="EW42" s="643"/>
      <c r="EX42" s="643"/>
      <c r="EY42" s="643"/>
      <c r="EZ42" s="643"/>
      <c r="FA42" s="643"/>
      <c r="FB42" s="643"/>
      <c r="FC42" s="643"/>
      <c r="FD42" s="643"/>
      <c r="FE42" s="643"/>
      <c r="FF42" s="643"/>
      <c r="FG42" s="643"/>
      <c r="FH42" s="643"/>
      <c r="FI42" s="643"/>
      <c r="FJ42" s="643"/>
      <c r="FK42" s="643"/>
      <c r="FL42" s="643"/>
      <c r="FM42" s="643"/>
      <c r="FN42" s="643"/>
      <c r="FO42" s="643"/>
      <c r="FP42" s="643"/>
      <c r="FQ42" s="643"/>
      <c r="FR42" s="643"/>
      <c r="FS42" s="643"/>
      <c r="FT42" s="643"/>
      <c r="FU42" s="643"/>
      <c r="FV42" s="643"/>
      <c r="FW42" s="643"/>
      <c r="FX42" s="643"/>
      <c r="FY42" s="643"/>
      <c r="FZ42" s="643"/>
      <c r="GA42" s="643"/>
      <c r="GB42" s="643"/>
      <c r="GC42" s="643"/>
      <c r="GD42" s="643"/>
      <c r="GE42" s="643"/>
      <c r="GF42" s="643"/>
      <c r="GG42" s="643"/>
      <c r="GH42" s="643"/>
      <c r="GI42" s="643"/>
      <c r="GJ42" s="643"/>
      <c r="GK42" s="643"/>
      <c r="GL42" s="643"/>
      <c r="GM42" s="643"/>
      <c r="GN42" s="643"/>
      <c r="GO42" s="643"/>
      <c r="GP42" s="643"/>
      <c r="GQ42" s="643"/>
      <c r="GR42" s="643"/>
      <c r="GS42" s="643"/>
      <c r="GT42" s="643"/>
      <c r="GU42" s="643"/>
      <c r="GV42" s="643"/>
      <c r="GW42" s="643"/>
      <c r="GX42" s="643"/>
      <c r="GY42" s="643"/>
      <c r="GZ42" s="643"/>
      <c r="HA42" s="643"/>
      <c r="HB42" s="643"/>
      <c r="HC42" s="643"/>
      <c r="HD42" s="643"/>
      <c r="HE42" s="643"/>
      <c r="HF42" s="643"/>
      <c r="HG42" s="643"/>
      <c r="HH42" s="643"/>
      <c r="HI42" s="643"/>
      <c r="HJ42" s="643"/>
      <c r="HK42" s="643"/>
      <c r="HL42" s="643"/>
      <c r="HM42" s="643"/>
      <c r="HN42" s="643"/>
      <c r="HO42" s="643"/>
      <c r="HP42" s="643"/>
      <c r="HQ42" s="643"/>
      <c r="HR42" s="643"/>
      <c r="HS42" s="643"/>
      <c r="HT42" s="643"/>
      <c r="HU42" s="643"/>
      <c r="HV42" s="643"/>
      <c r="HW42" s="643"/>
      <c r="HX42" s="643"/>
      <c r="HY42" s="643"/>
      <c r="HZ42" s="643"/>
      <c r="IA42" s="643"/>
      <c r="IB42" s="643"/>
      <c r="IC42" s="643"/>
      <c r="ID42" s="643"/>
      <c r="IE42" s="643"/>
      <c r="IF42" s="643"/>
      <c r="IG42" s="643"/>
      <c r="IH42" s="643"/>
      <c r="II42" s="643"/>
      <c r="IJ42" s="643"/>
      <c r="IK42" s="643"/>
      <c r="IL42" s="643"/>
      <c r="IM42" s="643"/>
      <c r="IN42" s="643"/>
      <c r="IO42" s="643"/>
      <c r="IP42" s="643"/>
      <c r="IQ42" s="643"/>
      <c r="IR42" s="643"/>
      <c r="IS42" s="643"/>
    </row>
    <row r="43" spans="1:253" ht="12.75" customHeight="1">
      <c r="A43" s="652">
        <v>34</v>
      </c>
      <c r="B43" s="670">
        <v>614100</v>
      </c>
      <c r="C43" s="671" t="s">
        <v>770</v>
      </c>
      <c r="D43" s="654"/>
      <c r="E43" s="654"/>
      <c r="F43" s="655">
        <f t="shared" si="2"/>
        <v>0</v>
      </c>
      <c r="G43" s="654"/>
      <c r="H43" s="654"/>
      <c r="I43" s="654">
        <f t="shared" si="0"/>
        <v>0</v>
      </c>
      <c r="J43" s="656" t="e">
        <f t="shared" si="1"/>
        <v>#DIV/0!</v>
      </c>
      <c r="K43" s="657" t="e">
        <f t="shared" si="3"/>
        <v>#DIV/0!</v>
      </c>
      <c r="L43" s="643"/>
      <c r="M43" s="643"/>
      <c r="N43" s="643"/>
      <c r="O43" s="643"/>
      <c r="P43" s="643"/>
      <c r="Q43" s="643"/>
      <c r="R43" s="643"/>
      <c r="S43" s="643"/>
      <c r="T43" s="643"/>
      <c r="U43" s="643"/>
      <c r="V43" s="643"/>
      <c r="W43" s="643"/>
      <c r="X43" s="643"/>
      <c r="Y43" s="643"/>
      <c r="Z43" s="643"/>
      <c r="AA43" s="643"/>
      <c r="AB43" s="643"/>
      <c r="AC43" s="643"/>
      <c r="AD43" s="643"/>
      <c r="AE43" s="643"/>
      <c r="AF43" s="643"/>
      <c r="AG43" s="643"/>
      <c r="AH43" s="643"/>
      <c r="AI43" s="643"/>
      <c r="AJ43" s="643"/>
      <c r="AK43" s="643"/>
      <c r="AL43" s="643"/>
      <c r="AM43" s="643"/>
      <c r="AN43" s="643"/>
      <c r="AO43" s="643"/>
      <c r="AP43" s="643"/>
      <c r="AQ43" s="643"/>
      <c r="AR43" s="643"/>
      <c r="AS43" s="643"/>
      <c r="AT43" s="643"/>
      <c r="AU43" s="643"/>
      <c r="AV43" s="643"/>
      <c r="AW43" s="643"/>
      <c r="AX43" s="643"/>
      <c r="AY43" s="643"/>
      <c r="AZ43" s="643"/>
      <c r="BA43" s="643"/>
      <c r="BB43" s="643"/>
      <c r="BC43" s="643"/>
      <c r="BD43" s="643"/>
      <c r="BE43" s="643"/>
      <c r="BF43" s="643"/>
      <c r="BG43" s="643"/>
      <c r="BH43" s="643"/>
      <c r="BI43" s="643"/>
      <c r="BJ43" s="643"/>
      <c r="BK43" s="643"/>
      <c r="BL43" s="643"/>
      <c r="BM43" s="643"/>
      <c r="BN43" s="643"/>
      <c r="BO43" s="643"/>
      <c r="BP43" s="643"/>
      <c r="BQ43" s="643"/>
      <c r="BR43" s="643"/>
      <c r="BS43" s="643"/>
      <c r="BT43" s="643"/>
      <c r="BU43" s="643"/>
      <c r="BV43" s="643"/>
      <c r="BW43" s="643"/>
      <c r="BX43" s="643"/>
      <c r="BY43" s="643"/>
      <c r="BZ43" s="643"/>
      <c r="CA43" s="643"/>
      <c r="CB43" s="643"/>
      <c r="CC43" s="643"/>
      <c r="CD43" s="643"/>
      <c r="CE43" s="643"/>
      <c r="CF43" s="643"/>
      <c r="CG43" s="643"/>
      <c r="CH43" s="643"/>
      <c r="CI43" s="643"/>
      <c r="CJ43" s="643"/>
      <c r="CK43" s="643"/>
      <c r="CL43" s="643"/>
      <c r="CM43" s="643"/>
      <c r="CN43" s="643"/>
      <c r="CO43" s="643"/>
      <c r="CP43" s="643"/>
      <c r="CQ43" s="643"/>
      <c r="CR43" s="643"/>
      <c r="CS43" s="643"/>
      <c r="CT43" s="643"/>
      <c r="CU43" s="643"/>
      <c r="CV43" s="643"/>
      <c r="CW43" s="643"/>
      <c r="CX43" s="643"/>
      <c r="CY43" s="643"/>
      <c r="CZ43" s="643"/>
      <c r="DA43" s="643"/>
      <c r="DB43" s="643"/>
      <c r="DC43" s="643"/>
      <c r="DD43" s="643"/>
      <c r="DE43" s="643"/>
      <c r="DF43" s="643"/>
      <c r="DG43" s="643"/>
      <c r="DH43" s="643"/>
      <c r="DI43" s="643"/>
      <c r="DJ43" s="643"/>
      <c r="DK43" s="643"/>
      <c r="DL43" s="643"/>
      <c r="DM43" s="643"/>
      <c r="DN43" s="643"/>
      <c r="DO43" s="643"/>
      <c r="DP43" s="643"/>
      <c r="DQ43" s="643"/>
      <c r="DR43" s="643"/>
      <c r="DS43" s="643"/>
      <c r="DT43" s="643"/>
      <c r="DU43" s="643"/>
      <c r="DV43" s="643"/>
      <c r="DW43" s="643"/>
      <c r="DX43" s="643"/>
      <c r="DY43" s="643"/>
      <c r="DZ43" s="643"/>
      <c r="EA43" s="643"/>
      <c r="EB43" s="643"/>
      <c r="EC43" s="643"/>
      <c r="ED43" s="643"/>
      <c r="EE43" s="643"/>
      <c r="EF43" s="643"/>
      <c r="EG43" s="643"/>
      <c r="EH43" s="643"/>
      <c r="EI43" s="643"/>
      <c r="EJ43" s="643"/>
      <c r="EK43" s="643"/>
      <c r="EL43" s="643"/>
      <c r="EM43" s="643"/>
      <c r="EN43" s="643"/>
      <c r="EO43" s="643"/>
      <c r="EP43" s="643"/>
      <c r="EQ43" s="643"/>
      <c r="ER43" s="643"/>
      <c r="ES43" s="643"/>
      <c r="ET43" s="643"/>
      <c r="EU43" s="643"/>
      <c r="EV43" s="643"/>
      <c r="EW43" s="643"/>
      <c r="EX43" s="643"/>
      <c r="EY43" s="643"/>
      <c r="EZ43" s="643"/>
      <c r="FA43" s="643"/>
      <c r="FB43" s="643"/>
      <c r="FC43" s="643"/>
      <c r="FD43" s="643"/>
      <c r="FE43" s="643"/>
      <c r="FF43" s="643"/>
      <c r="FG43" s="643"/>
      <c r="FH43" s="643"/>
      <c r="FI43" s="643"/>
      <c r="FJ43" s="643"/>
      <c r="FK43" s="643"/>
      <c r="FL43" s="643"/>
      <c r="FM43" s="643"/>
      <c r="FN43" s="643"/>
      <c r="FO43" s="643"/>
      <c r="FP43" s="643"/>
      <c r="FQ43" s="643"/>
      <c r="FR43" s="643"/>
      <c r="FS43" s="643"/>
      <c r="FT43" s="643"/>
      <c r="FU43" s="643"/>
      <c r="FV43" s="643"/>
      <c r="FW43" s="643"/>
      <c r="FX43" s="643"/>
      <c r="FY43" s="643"/>
      <c r="FZ43" s="643"/>
      <c r="GA43" s="643"/>
      <c r="GB43" s="643"/>
      <c r="GC43" s="643"/>
      <c r="GD43" s="643"/>
      <c r="GE43" s="643"/>
      <c r="GF43" s="643"/>
      <c r="GG43" s="643"/>
      <c r="GH43" s="643"/>
      <c r="GI43" s="643"/>
      <c r="GJ43" s="643"/>
      <c r="GK43" s="643"/>
      <c r="GL43" s="643"/>
      <c r="GM43" s="643"/>
      <c r="GN43" s="643"/>
      <c r="GO43" s="643"/>
      <c r="GP43" s="643"/>
      <c r="GQ43" s="643"/>
      <c r="GR43" s="643"/>
      <c r="GS43" s="643"/>
      <c r="GT43" s="643"/>
      <c r="GU43" s="643"/>
      <c r="GV43" s="643"/>
      <c r="GW43" s="643"/>
      <c r="GX43" s="643"/>
      <c r="GY43" s="643"/>
      <c r="GZ43" s="643"/>
      <c r="HA43" s="643"/>
      <c r="HB43" s="643"/>
      <c r="HC43" s="643"/>
      <c r="HD43" s="643"/>
      <c r="HE43" s="643"/>
      <c r="HF43" s="643"/>
      <c r="HG43" s="643"/>
      <c r="HH43" s="643"/>
      <c r="HI43" s="643"/>
      <c r="HJ43" s="643"/>
      <c r="HK43" s="643"/>
      <c r="HL43" s="643"/>
      <c r="HM43" s="643"/>
      <c r="HN43" s="643"/>
      <c r="HO43" s="643"/>
      <c r="HP43" s="643"/>
      <c r="HQ43" s="643"/>
      <c r="HR43" s="643"/>
      <c r="HS43" s="643"/>
      <c r="HT43" s="643"/>
      <c r="HU43" s="643"/>
      <c r="HV43" s="643"/>
      <c r="HW43" s="643"/>
      <c r="HX43" s="643"/>
      <c r="HY43" s="643"/>
      <c r="HZ43" s="643"/>
      <c r="IA43" s="643"/>
      <c r="IB43" s="643"/>
      <c r="IC43" s="643"/>
      <c r="ID43" s="643"/>
      <c r="IE43" s="643"/>
      <c r="IF43" s="643"/>
      <c r="IG43" s="643"/>
      <c r="IH43" s="643"/>
      <c r="II43" s="643"/>
      <c r="IJ43" s="643"/>
      <c r="IK43" s="643"/>
      <c r="IL43" s="643"/>
      <c r="IM43" s="643"/>
      <c r="IN43" s="643"/>
      <c r="IO43" s="643"/>
      <c r="IP43" s="643"/>
      <c r="IQ43" s="643"/>
      <c r="IR43" s="643"/>
      <c r="IS43" s="643"/>
    </row>
    <row r="44" spans="1:253" ht="12.75" customHeight="1">
      <c r="A44" s="652">
        <v>35</v>
      </c>
      <c r="B44" s="670">
        <v>614200</v>
      </c>
      <c r="C44" s="671" t="s">
        <v>43</v>
      </c>
      <c r="D44" s="654"/>
      <c r="E44" s="654"/>
      <c r="F44" s="655">
        <f t="shared" si="2"/>
        <v>0</v>
      </c>
      <c r="G44" s="654"/>
      <c r="H44" s="654"/>
      <c r="I44" s="654">
        <f t="shared" si="0"/>
        <v>0</v>
      </c>
      <c r="J44" s="656" t="e">
        <f t="shared" si="1"/>
        <v>#DIV/0!</v>
      </c>
      <c r="K44" s="657" t="e">
        <f t="shared" si="3"/>
        <v>#DIV/0!</v>
      </c>
      <c r="L44" s="643"/>
      <c r="M44" s="643"/>
      <c r="N44" s="643"/>
      <c r="O44" s="643"/>
      <c r="P44" s="643"/>
      <c r="Q44" s="643"/>
      <c r="R44" s="643"/>
      <c r="S44" s="643"/>
      <c r="T44" s="643"/>
      <c r="U44" s="643"/>
      <c r="V44" s="643"/>
      <c r="W44" s="643"/>
      <c r="X44" s="643"/>
      <c r="Y44" s="643"/>
      <c r="Z44" s="643"/>
      <c r="AA44" s="643"/>
      <c r="AB44" s="643"/>
      <c r="AC44" s="643"/>
      <c r="AD44" s="643"/>
      <c r="AE44" s="643"/>
      <c r="AF44" s="643"/>
      <c r="AG44" s="643"/>
      <c r="AH44" s="643"/>
      <c r="AI44" s="643"/>
      <c r="AJ44" s="643"/>
      <c r="AK44" s="643"/>
      <c r="AL44" s="643"/>
      <c r="AM44" s="643"/>
      <c r="AN44" s="643"/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3"/>
      <c r="AZ44" s="643"/>
      <c r="BA44" s="643"/>
      <c r="BB44" s="643"/>
      <c r="BC44" s="643"/>
      <c r="BD44" s="643"/>
      <c r="BE44" s="643"/>
      <c r="BF44" s="643"/>
      <c r="BG44" s="643"/>
      <c r="BH44" s="643"/>
      <c r="BI44" s="643"/>
      <c r="BJ44" s="643"/>
      <c r="BK44" s="643"/>
      <c r="BL44" s="643"/>
      <c r="BM44" s="643"/>
      <c r="BN44" s="643"/>
      <c r="BO44" s="643"/>
      <c r="BP44" s="643"/>
      <c r="BQ44" s="643"/>
      <c r="BR44" s="643"/>
      <c r="BS44" s="643"/>
      <c r="BT44" s="643"/>
      <c r="BU44" s="643"/>
      <c r="BV44" s="643"/>
      <c r="BW44" s="643"/>
      <c r="BX44" s="643"/>
      <c r="BY44" s="643"/>
      <c r="BZ44" s="643"/>
      <c r="CA44" s="643"/>
      <c r="CB44" s="643"/>
      <c r="CC44" s="643"/>
      <c r="CD44" s="643"/>
      <c r="CE44" s="643"/>
      <c r="CF44" s="643"/>
      <c r="CG44" s="643"/>
      <c r="CH44" s="643"/>
      <c r="CI44" s="643"/>
      <c r="CJ44" s="643"/>
      <c r="CK44" s="643"/>
      <c r="CL44" s="643"/>
      <c r="CM44" s="643"/>
      <c r="CN44" s="643"/>
      <c r="CO44" s="643"/>
      <c r="CP44" s="643"/>
      <c r="CQ44" s="643"/>
      <c r="CR44" s="643"/>
      <c r="CS44" s="643"/>
      <c r="CT44" s="643"/>
      <c r="CU44" s="643"/>
      <c r="CV44" s="643"/>
      <c r="CW44" s="643"/>
      <c r="CX44" s="643"/>
      <c r="CY44" s="643"/>
      <c r="CZ44" s="643"/>
      <c r="DA44" s="643"/>
      <c r="DB44" s="643"/>
      <c r="DC44" s="643"/>
      <c r="DD44" s="643"/>
      <c r="DE44" s="643"/>
      <c r="DF44" s="643"/>
      <c r="DG44" s="643"/>
      <c r="DH44" s="643"/>
      <c r="DI44" s="643"/>
      <c r="DJ44" s="643"/>
      <c r="DK44" s="643"/>
      <c r="DL44" s="643"/>
      <c r="DM44" s="643"/>
      <c r="DN44" s="643"/>
      <c r="DO44" s="643"/>
      <c r="DP44" s="643"/>
      <c r="DQ44" s="643"/>
      <c r="DR44" s="643"/>
      <c r="DS44" s="643"/>
      <c r="DT44" s="643"/>
      <c r="DU44" s="643"/>
      <c r="DV44" s="643"/>
      <c r="DW44" s="643"/>
      <c r="DX44" s="643"/>
      <c r="DY44" s="643"/>
      <c r="DZ44" s="643"/>
      <c r="EA44" s="643"/>
      <c r="EB44" s="643"/>
      <c r="EC44" s="643"/>
      <c r="ED44" s="643"/>
      <c r="EE44" s="643"/>
      <c r="EF44" s="643"/>
      <c r="EG44" s="643"/>
      <c r="EH44" s="643"/>
      <c r="EI44" s="643"/>
      <c r="EJ44" s="643"/>
      <c r="EK44" s="643"/>
      <c r="EL44" s="643"/>
      <c r="EM44" s="643"/>
      <c r="EN44" s="643"/>
      <c r="EO44" s="643"/>
      <c r="EP44" s="643"/>
      <c r="EQ44" s="643"/>
      <c r="ER44" s="643"/>
      <c r="ES44" s="643"/>
      <c r="ET44" s="643"/>
      <c r="EU44" s="643"/>
      <c r="EV44" s="643"/>
      <c r="EW44" s="643"/>
      <c r="EX44" s="643"/>
      <c r="EY44" s="643"/>
      <c r="EZ44" s="643"/>
      <c r="FA44" s="643"/>
      <c r="FB44" s="643"/>
      <c r="FC44" s="643"/>
      <c r="FD44" s="643"/>
      <c r="FE44" s="643"/>
      <c r="FF44" s="643"/>
      <c r="FG44" s="643"/>
      <c r="FH44" s="643"/>
      <c r="FI44" s="643"/>
      <c r="FJ44" s="643"/>
      <c r="FK44" s="643"/>
      <c r="FL44" s="643"/>
      <c r="FM44" s="643"/>
      <c r="FN44" s="643"/>
      <c r="FO44" s="643"/>
      <c r="FP44" s="643"/>
      <c r="FQ44" s="643"/>
      <c r="FR44" s="643"/>
      <c r="FS44" s="643"/>
      <c r="FT44" s="643"/>
      <c r="FU44" s="643"/>
      <c r="FV44" s="643"/>
      <c r="FW44" s="643"/>
      <c r="FX44" s="643"/>
      <c r="FY44" s="643"/>
      <c r="FZ44" s="643"/>
      <c r="GA44" s="643"/>
      <c r="GB44" s="643"/>
      <c r="GC44" s="643"/>
      <c r="GD44" s="643"/>
      <c r="GE44" s="643"/>
      <c r="GF44" s="643"/>
      <c r="GG44" s="643"/>
      <c r="GH44" s="643"/>
      <c r="GI44" s="643"/>
      <c r="GJ44" s="643"/>
      <c r="GK44" s="643"/>
      <c r="GL44" s="643"/>
      <c r="GM44" s="643"/>
      <c r="GN44" s="643"/>
      <c r="GO44" s="643"/>
      <c r="GP44" s="643"/>
      <c r="GQ44" s="643"/>
      <c r="GR44" s="643"/>
      <c r="GS44" s="643"/>
      <c r="GT44" s="643"/>
      <c r="GU44" s="643"/>
      <c r="GV44" s="643"/>
      <c r="GW44" s="643"/>
      <c r="GX44" s="643"/>
      <c r="GY44" s="643"/>
      <c r="GZ44" s="643"/>
      <c r="HA44" s="643"/>
      <c r="HB44" s="643"/>
      <c r="HC44" s="643"/>
      <c r="HD44" s="643"/>
      <c r="HE44" s="643"/>
      <c r="HF44" s="643"/>
      <c r="HG44" s="643"/>
      <c r="HH44" s="643"/>
      <c r="HI44" s="643"/>
      <c r="HJ44" s="643"/>
      <c r="HK44" s="643"/>
      <c r="HL44" s="643"/>
      <c r="HM44" s="643"/>
      <c r="HN44" s="643"/>
      <c r="HO44" s="643"/>
      <c r="HP44" s="643"/>
      <c r="HQ44" s="643"/>
      <c r="HR44" s="643"/>
      <c r="HS44" s="643"/>
      <c r="HT44" s="643"/>
      <c r="HU44" s="643"/>
      <c r="HV44" s="643"/>
      <c r="HW44" s="643"/>
      <c r="HX44" s="643"/>
      <c r="HY44" s="643"/>
      <c r="HZ44" s="643"/>
      <c r="IA44" s="643"/>
      <c r="IB44" s="643"/>
      <c r="IC44" s="643"/>
      <c r="ID44" s="643"/>
      <c r="IE44" s="643"/>
      <c r="IF44" s="643"/>
      <c r="IG44" s="643"/>
      <c r="IH44" s="643"/>
      <c r="II44" s="643"/>
      <c r="IJ44" s="643"/>
      <c r="IK44" s="643"/>
      <c r="IL44" s="643"/>
      <c r="IM44" s="643"/>
      <c r="IN44" s="643"/>
      <c r="IO44" s="643"/>
      <c r="IP44" s="643"/>
      <c r="IQ44" s="643"/>
      <c r="IR44" s="643"/>
      <c r="IS44" s="643"/>
    </row>
    <row r="45" spans="1:253" ht="12.75" customHeight="1">
      <c r="A45" s="652">
        <v>36</v>
      </c>
      <c r="B45" s="670">
        <v>614300</v>
      </c>
      <c r="C45" s="671" t="s">
        <v>44</v>
      </c>
      <c r="D45" s="654"/>
      <c r="E45" s="654"/>
      <c r="F45" s="655">
        <f t="shared" si="2"/>
        <v>0</v>
      </c>
      <c r="G45" s="654"/>
      <c r="H45" s="654"/>
      <c r="I45" s="654">
        <f t="shared" si="0"/>
        <v>0</v>
      </c>
      <c r="J45" s="656" t="e">
        <f t="shared" si="1"/>
        <v>#DIV/0!</v>
      </c>
      <c r="K45" s="657" t="e">
        <f t="shared" si="3"/>
        <v>#DIV/0!</v>
      </c>
      <c r="L45" s="643"/>
      <c r="M45" s="643"/>
      <c r="N45" s="643"/>
      <c r="O45" s="643"/>
      <c r="P45" s="643"/>
      <c r="Q45" s="643"/>
      <c r="R45" s="643"/>
      <c r="S45" s="643"/>
      <c r="T45" s="643"/>
      <c r="U45" s="643"/>
      <c r="V45" s="643"/>
      <c r="W45" s="643"/>
      <c r="X45" s="643"/>
      <c r="Y45" s="643"/>
      <c r="Z45" s="643"/>
      <c r="AA45" s="643"/>
      <c r="AB45" s="643"/>
      <c r="AC45" s="643"/>
      <c r="AD45" s="643"/>
      <c r="AE45" s="643"/>
      <c r="AF45" s="643"/>
      <c r="AG45" s="643"/>
      <c r="AH45" s="643"/>
      <c r="AI45" s="643"/>
      <c r="AJ45" s="643"/>
      <c r="AK45" s="643"/>
      <c r="AL45" s="643"/>
      <c r="AM45" s="643"/>
      <c r="AN45" s="643"/>
      <c r="AO45" s="643"/>
      <c r="AP45" s="643"/>
      <c r="AQ45" s="643"/>
      <c r="AR45" s="643"/>
      <c r="AS45" s="643"/>
      <c r="AT45" s="643"/>
      <c r="AU45" s="643"/>
      <c r="AV45" s="643"/>
      <c r="AW45" s="643"/>
      <c r="AX45" s="643"/>
      <c r="AY45" s="643"/>
      <c r="AZ45" s="643"/>
      <c r="BA45" s="643"/>
      <c r="BB45" s="643"/>
      <c r="BC45" s="643"/>
      <c r="BD45" s="643"/>
      <c r="BE45" s="643"/>
      <c r="BF45" s="643"/>
      <c r="BG45" s="643"/>
      <c r="BH45" s="643"/>
      <c r="BI45" s="643"/>
      <c r="BJ45" s="643"/>
      <c r="BK45" s="643"/>
      <c r="BL45" s="643"/>
      <c r="BM45" s="643"/>
      <c r="BN45" s="643"/>
      <c r="BO45" s="643"/>
      <c r="BP45" s="643"/>
      <c r="BQ45" s="643"/>
      <c r="BR45" s="643"/>
      <c r="BS45" s="643"/>
      <c r="BT45" s="643"/>
      <c r="BU45" s="643"/>
      <c r="BV45" s="643"/>
      <c r="BW45" s="643"/>
      <c r="BX45" s="643"/>
      <c r="BY45" s="643"/>
      <c r="BZ45" s="643"/>
      <c r="CA45" s="643"/>
      <c r="CB45" s="643"/>
      <c r="CC45" s="643"/>
      <c r="CD45" s="643"/>
      <c r="CE45" s="643"/>
      <c r="CF45" s="643"/>
      <c r="CG45" s="643"/>
      <c r="CH45" s="643"/>
      <c r="CI45" s="643"/>
      <c r="CJ45" s="643"/>
      <c r="CK45" s="643"/>
      <c r="CL45" s="643"/>
      <c r="CM45" s="643"/>
      <c r="CN45" s="643"/>
      <c r="CO45" s="643"/>
      <c r="CP45" s="643"/>
      <c r="CQ45" s="643"/>
      <c r="CR45" s="643"/>
      <c r="CS45" s="643"/>
      <c r="CT45" s="643"/>
      <c r="CU45" s="643"/>
      <c r="CV45" s="643"/>
      <c r="CW45" s="643"/>
      <c r="CX45" s="643"/>
      <c r="CY45" s="643"/>
      <c r="CZ45" s="643"/>
      <c r="DA45" s="643"/>
      <c r="DB45" s="643"/>
      <c r="DC45" s="643"/>
      <c r="DD45" s="643"/>
      <c r="DE45" s="643"/>
      <c r="DF45" s="643"/>
      <c r="DG45" s="643"/>
      <c r="DH45" s="643"/>
      <c r="DI45" s="643"/>
      <c r="DJ45" s="643"/>
      <c r="DK45" s="643"/>
      <c r="DL45" s="643"/>
      <c r="DM45" s="643"/>
      <c r="DN45" s="643"/>
      <c r="DO45" s="643"/>
      <c r="DP45" s="643"/>
      <c r="DQ45" s="643"/>
      <c r="DR45" s="643"/>
      <c r="DS45" s="643"/>
      <c r="DT45" s="643"/>
      <c r="DU45" s="643"/>
      <c r="DV45" s="643"/>
      <c r="DW45" s="643"/>
      <c r="DX45" s="643"/>
      <c r="DY45" s="643"/>
      <c r="DZ45" s="643"/>
      <c r="EA45" s="643"/>
      <c r="EB45" s="643"/>
      <c r="EC45" s="643"/>
      <c r="ED45" s="643"/>
      <c r="EE45" s="643"/>
      <c r="EF45" s="643"/>
      <c r="EG45" s="643"/>
      <c r="EH45" s="643"/>
      <c r="EI45" s="643"/>
      <c r="EJ45" s="643"/>
      <c r="EK45" s="643"/>
      <c r="EL45" s="643"/>
      <c r="EM45" s="643"/>
      <c r="EN45" s="643"/>
      <c r="EO45" s="643"/>
      <c r="EP45" s="643"/>
      <c r="EQ45" s="643"/>
      <c r="ER45" s="643"/>
      <c r="ES45" s="643"/>
      <c r="ET45" s="643"/>
      <c r="EU45" s="643"/>
      <c r="EV45" s="643"/>
      <c r="EW45" s="643"/>
      <c r="EX45" s="643"/>
      <c r="EY45" s="643"/>
      <c r="EZ45" s="643"/>
      <c r="FA45" s="643"/>
      <c r="FB45" s="643"/>
      <c r="FC45" s="643"/>
      <c r="FD45" s="643"/>
      <c r="FE45" s="643"/>
      <c r="FF45" s="643"/>
      <c r="FG45" s="643"/>
      <c r="FH45" s="643"/>
      <c r="FI45" s="643"/>
      <c r="FJ45" s="643"/>
      <c r="FK45" s="643"/>
      <c r="FL45" s="643"/>
      <c r="FM45" s="643"/>
      <c r="FN45" s="643"/>
      <c r="FO45" s="643"/>
      <c r="FP45" s="643"/>
      <c r="FQ45" s="643"/>
      <c r="FR45" s="643"/>
      <c r="FS45" s="643"/>
      <c r="FT45" s="643"/>
      <c r="FU45" s="643"/>
      <c r="FV45" s="643"/>
      <c r="FW45" s="643"/>
      <c r="FX45" s="643"/>
      <c r="FY45" s="643"/>
      <c r="FZ45" s="643"/>
      <c r="GA45" s="643"/>
      <c r="GB45" s="643"/>
      <c r="GC45" s="643"/>
      <c r="GD45" s="643"/>
      <c r="GE45" s="643"/>
      <c r="GF45" s="643"/>
      <c r="GG45" s="643"/>
      <c r="GH45" s="643"/>
      <c r="GI45" s="643"/>
      <c r="GJ45" s="643"/>
      <c r="GK45" s="643"/>
      <c r="GL45" s="643"/>
      <c r="GM45" s="643"/>
      <c r="GN45" s="643"/>
      <c r="GO45" s="643"/>
      <c r="GP45" s="643"/>
      <c r="GQ45" s="643"/>
      <c r="GR45" s="643"/>
      <c r="GS45" s="643"/>
      <c r="GT45" s="643"/>
      <c r="GU45" s="643"/>
      <c r="GV45" s="643"/>
      <c r="GW45" s="643"/>
      <c r="GX45" s="643"/>
      <c r="GY45" s="643"/>
      <c r="GZ45" s="643"/>
      <c r="HA45" s="643"/>
      <c r="HB45" s="643"/>
      <c r="HC45" s="643"/>
      <c r="HD45" s="643"/>
      <c r="HE45" s="643"/>
      <c r="HF45" s="643"/>
      <c r="HG45" s="643"/>
      <c r="HH45" s="643"/>
      <c r="HI45" s="643"/>
      <c r="HJ45" s="643"/>
      <c r="HK45" s="643"/>
      <c r="HL45" s="643"/>
      <c r="HM45" s="643"/>
      <c r="HN45" s="643"/>
      <c r="HO45" s="643"/>
      <c r="HP45" s="643"/>
      <c r="HQ45" s="643"/>
      <c r="HR45" s="643"/>
      <c r="HS45" s="643"/>
      <c r="HT45" s="643"/>
      <c r="HU45" s="643"/>
      <c r="HV45" s="643"/>
      <c r="HW45" s="643"/>
      <c r="HX45" s="643"/>
      <c r="HY45" s="643"/>
      <c r="HZ45" s="643"/>
      <c r="IA45" s="643"/>
      <c r="IB45" s="643"/>
      <c r="IC45" s="643"/>
      <c r="ID45" s="643"/>
      <c r="IE45" s="643"/>
      <c r="IF45" s="643"/>
      <c r="IG45" s="643"/>
      <c r="IH45" s="643"/>
      <c r="II45" s="643"/>
      <c r="IJ45" s="643"/>
      <c r="IK45" s="643"/>
      <c r="IL45" s="643"/>
      <c r="IM45" s="643"/>
      <c r="IN45" s="643"/>
      <c r="IO45" s="643"/>
      <c r="IP45" s="643"/>
      <c r="IQ45" s="643"/>
      <c r="IR45" s="643"/>
      <c r="IS45" s="643"/>
    </row>
    <row r="46" spans="1:253" ht="12.75" customHeight="1">
      <c r="A46" s="652">
        <v>37</v>
      </c>
      <c r="B46" s="670">
        <v>614400</v>
      </c>
      <c r="C46" s="671" t="s">
        <v>294</v>
      </c>
      <c r="D46" s="654"/>
      <c r="E46" s="654"/>
      <c r="F46" s="655">
        <f t="shared" si="2"/>
        <v>0</v>
      </c>
      <c r="G46" s="654"/>
      <c r="H46" s="654"/>
      <c r="I46" s="654">
        <f t="shared" si="0"/>
        <v>0</v>
      </c>
      <c r="J46" s="656" t="e">
        <f t="shared" si="1"/>
        <v>#DIV/0!</v>
      </c>
      <c r="K46" s="657" t="e">
        <f t="shared" si="3"/>
        <v>#DIV/0!</v>
      </c>
      <c r="L46" s="643"/>
      <c r="M46" s="643"/>
      <c r="N46" s="643"/>
      <c r="O46" s="643"/>
      <c r="P46" s="643"/>
      <c r="Q46" s="643"/>
      <c r="R46" s="643"/>
      <c r="S46" s="643"/>
      <c r="T46" s="643"/>
      <c r="U46" s="643"/>
      <c r="V46" s="643"/>
      <c r="W46" s="643"/>
      <c r="X46" s="643"/>
      <c r="Y46" s="643"/>
      <c r="Z46" s="643"/>
      <c r="AA46" s="643"/>
      <c r="AB46" s="643"/>
      <c r="AC46" s="643"/>
      <c r="AD46" s="643"/>
      <c r="AE46" s="643"/>
      <c r="AF46" s="643"/>
      <c r="AG46" s="643"/>
      <c r="AH46" s="643"/>
      <c r="AI46" s="643"/>
      <c r="AJ46" s="643"/>
      <c r="AK46" s="643"/>
      <c r="AL46" s="643"/>
      <c r="AM46" s="643"/>
      <c r="AN46" s="643"/>
      <c r="AO46" s="643"/>
      <c r="AP46" s="643"/>
      <c r="AQ46" s="643"/>
      <c r="AR46" s="643"/>
      <c r="AS46" s="643"/>
      <c r="AT46" s="643"/>
      <c r="AU46" s="643"/>
      <c r="AV46" s="643"/>
      <c r="AW46" s="643"/>
      <c r="AX46" s="643"/>
      <c r="AY46" s="643"/>
      <c r="AZ46" s="643"/>
      <c r="BA46" s="643"/>
      <c r="BB46" s="643"/>
      <c r="BC46" s="643"/>
      <c r="BD46" s="643"/>
      <c r="BE46" s="643"/>
      <c r="BF46" s="643"/>
      <c r="BG46" s="643"/>
      <c r="BH46" s="643"/>
      <c r="BI46" s="643"/>
      <c r="BJ46" s="643"/>
      <c r="BK46" s="643"/>
      <c r="BL46" s="643"/>
      <c r="BM46" s="643"/>
      <c r="BN46" s="643"/>
      <c r="BO46" s="643"/>
      <c r="BP46" s="643"/>
      <c r="BQ46" s="643"/>
      <c r="BR46" s="643"/>
      <c r="BS46" s="643"/>
      <c r="BT46" s="643"/>
      <c r="BU46" s="643"/>
      <c r="BV46" s="643"/>
      <c r="BW46" s="643"/>
      <c r="BX46" s="643"/>
      <c r="BY46" s="643"/>
      <c r="BZ46" s="643"/>
      <c r="CA46" s="643"/>
      <c r="CB46" s="643"/>
      <c r="CC46" s="643"/>
      <c r="CD46" s="643"/>
      <c r="CE46" s="643"/>
      <c r="CF46" s="643"/>
      <c r="CG46" s="643"/>
      <c r="CH46" s="643"/>
      <c r="CI46" s="643"/>
      <c r="CJ46" s="643"/>
      <c r="CK46" s="643"/>
      <c r="CL46" s="643"/>
      <c r="CM46" s="643"/>
      <c r="CN46" s="643"/>
      <c r="CO46" s="643"/>
      <c r="CP46" s="643"/>
      <c r="CQ46" s="643"/>
      <c r="CR46" s="643"/>
      <c r="CS46" s="643"/>
      <c r="CT46" s="643"/>
      <c r="CU46" s="643"/>
      <c r="CV46" s="643"/>
      <c r="CW46" s="643"/>
      <c r="CX46" s="643"/>
      <c r="CY46" s="643"/>
      <c r="CZ46" s="643"/>
      <c r="DA46" s="643"/>
      <c r="DB46" s="643"/>
      <c r="DC46" s="643"/>
      <c r="DD46" s="643"/>
      <c r="DE46" s="643"/>
      <c r="DF46" s="643"/>
      <c r="DG46" s="643"/>
      <c r="DH46" s="643"/>
      <c r="DI46" s="643"/>
      <c r="DJ46" s="643"/>
      <c r="DK46" s="643"/>
      <c r="DL46" s="643"/>
      <c r="DM46" s="643"/>
      <c r="DN46" s="643"/>
      <c r="DO46" s="643"/>
      <c r="DP46" s="643"/>
      <c r="DQ46" s="643"/>
      <c r="DR46" s="643"/>
      <c r="DS46" s="643"/>
      <c r="DT46" s="643"/>
      <c r="DU46" s="643"/>
      <c r="DV46" s="643"/>
      <c r="DW46" s="643"/>
      <c r="DX46" s="643"/>
      <c r="DY46" s="643"/>
      <c r="DZ46" s="643"/>
      <c r="EA46" s="643"/>
      <c r="EB46" s="643"/>
      <c r="EC46" s="643"/>
      <c r="ED46" s="643"/>
      <c r="EE46" s="643"/>
      <c r="EF46" s="643"/>
      <c r="EG46" s="643"/>
      <c r="EH46" s="643"/>
      <c r="EI46" s="643"/>
      <c r="EJ46" s="643"/>
      <c r="EK46" s="643"/>
      <c r="EL46" s="643"/>
      <c r="EM46" s="643"/>
      <c r="EN46" s="643"/>
      <c r="EO46" s="643"/>
      <c r="EP46" s="643"/>
      <c r="EQ46" s="643"/>
      <c r="ER46" s="643"/>
      <c r="ES46" s="643"/>
      <c r="ET46" s="643"/>
      <c r="EU46" s="643"/>
      <c r="EV46" s="643"/>
      <c r="EW46" s="643"/>
      <c r="EX46" s="643"/>
      <c r="EY46" s="643"/>
      <c r="EZ46" s="643"/>
      <c r="FA46" s="643"/>
      <c r="FB46" s="643"/>
      <c r="FC46" s="643"/>
      <c r="FD46" s="643"/>
      <c r="FE46" s="643"/>
      <c r="FF46" s="643"/>
      <c r="FG46" s="643"/>
      <c r="FH46" s="643"/>
      <c r="FI46" s="643"/>
      <c r="FJ46" s="643"/>
      <c r="FK46" s="643"/>
      <c r="FL46" s="643"/>
      <c r="FM46" s="643"/>
      <c r="FN46" s="643"/>
      <c r="FO46" s="643"/>
      <c r="FP46" s="643"/>
      <c r="FQ46" s="643"/>
      <c r="FR46" s="643"/>
      <c r="FS46" s="643"/>
      <c r="FT46" s="643"/>
      <c r="FU46" s="643"/>
      <c r="FV46" s="643"/>
      <c r="FW46" s="643"/>
      <c r="FX46" s="643"/>
      <c r="FY46" s="643"/>
      <c r="FZ46" s="643"/>
      <c r="GA46" s="643"/>
      <c r="GB46" s="643"/>
      <c r="GC46" s="643"/>
      <c r="GD46" s="643"/>
      <c r="GE46" s="643"/>
      <c r="GF46" s="643"/>
      <c r="GG46" s="643"/>
      <c r="GH46" s="643"/>
      <c r="GI46" s="643"/>
      <c r="GJ46" s="643"/>
      <c r="GK46" s="643"/>
      <c r="GL46" s="643"/>
      <c r="GM46" s="643"/>
      <c r="GN46" s="643"/>
      <c r="GO46" s="643"/>
      <c r="GP46" s="643"/>
      <c r="GQ46" s="643"/>
      <c r="GR46" s="643"/>
      <c r="GS46" s="643"/>
      <c r="GT46" s="643"/>
      <c r="GU46" s="643"/>
      <c r="GV46" s="643"/>
      <c r="GW46" s="643"/>
      <c r="GX46" s="643"/>
      <c r="GY46" s="643"/>
      <c r="GZ46" s="643"/>
      <c r="HA46" s="643"/>
      <c r="HB46" s="643"/>
      <c r="HC46" s="643"/>
      <c r="HD46" s="643"/>
      <c r="HE46" s="643"/>
      <c r="HF46" s="643"/>
      <c r="HG46" s="643"/>
      <c r="HH46" s="643"/>
      <c r="HI46" s="643"/>
      <c r="HJ46" s="643"/>
      <c r="HK46" s="643"/>
      <c r="HL46" s="643"/>
      <c r="HM46" s="643"/>
      <c r="HN46" s="643"/>
      <c r="HO46" s="643"/>
      <c r="HP46" s="643"/>
      <c r="HQ46" s="643"/>
      <c r="HR46" s="643"/>
      <c r="HS46" s="643"/>
      <c r="HT46" s="643"/>
      <c r="HU46" s="643"/>
      <c r="HV46" s="643"/>
      <c r="HW46" s="643"/>
      <c r="HX46" s="643"/>
      <c r="HY46" s="643"/>
      <c r="HZ46" s="643"/>
      <c r="IA46" s="643"/>
      <c r="IB46" s="643"/>
      <c r="IC46" s="643"/>
      <c r="ID46" s="643"/>
      <c r="IE46" s="643"/>
      <c r="IF46" s="643"/>
      <c r="IG46" s="643"/>
      <c r="IH46" s="643"/>
      <c r="II46" s="643"/>
      <c r="IJ46" s="643"/>
      <c r="IK46" s="643"/>
      <c r="IL46" s="643"/>
      <c r="IM46" s="643"/>
      <c r="IN46" s="643"/>
      <c r="IO46" s="643"/>
      <c r="IP46" s="643"/>
      <c r="IQ46" s="643"/>
      <c r="IR46" s="643"/>
      <c r="IS46" s="643"/>
    </row>
    <row r="47" spans="1:253" ht="16.5" customHeight="1">
      <c r="A47" s="652">
        <v>38</v>
      </c>
      <c r="B47" s="670">
        <v>614500</v>
      </c>
      <c r="C47" s="671" t="s">
        <v>293</v>
      </c>
      <c r="D47" s="654"/>
      <c r="E47" s="654"/>
      <c r="F47" s="655">
        <f t="shared" si="2"/>
        <v>0</v>
      </c>
      <c r="G47" s="654"/>
      <c r="H47" s="654"/>
      <c r="I47" s="654">
        <f t="shared" si="0"/>
        <v>0</v>
      </c>
      <c r="J47" s="656" t="e">
        <f t="shared" si="1"/>
        <v>#DIV/0!</v>
      </c>
      <c r="K47" s="657" t="e">
        <f t="shared" si="3"/>
        <v>#DIV/0!</v>
      </c>
      <c r="L47" s="643"/>
      <c r="M47" s="643"/>
      <c r="N47" s="643"/>
      <c r="O47" s="643"/>
      <c r="P47" s="643"/>
      <c r="Q47" s="643"/>
      <c r="R47" s="643"/>
      <c r="S47" s="643"/>
      <c r="T47" s="643"/>
      <c r="U47" s="643"/>
      <c r="V47" s="643"/>
      <c r="W47" s="643"/>
      <c r="X47" s="643"/>
      <c r="Y47" s="643"/>
      <c r="Z47" s="643"/>
      <c r="AA47" s="643"/>
      <c r="AB47" s="643"/>
      <c r="AC47" s="643"/>
      <c r="AD47" s="643"/>
      <c r="AE47" s="643"/>
      <c r="AF47" s="643"/>
      <c r="AG47" s="643"/>
      <c r="AH47" s="643"/>
      <c r="AI47" s="643"/>
      <c r="AJ47" s="643"/>
      <c r="AK47" s="643"/>
      <c r="AL47" s="643"/>
      <c r="AM47" s="643"/>
      <c r="AN47" s="643"/>
      <c r="AO47" s="643"/>
      <c r="AP47" s="643"/>
      <c r="AQ47" s="643"/>
      <c r="AR47" s="643"/>
      <c r="AS47" s="643"/>
      <c r="AT47" s="643"/>
      <c r="AU47" s="643"/>
      <c r="AV47" s="643"/>
      <c r="AW47" s="643"/>
      <c r="AX47" s="643"/>
      <c r="AY47" s="643"/>
      <c r="AZ47" s="643"/>
      <c r="BA47" s="643"/>
      <c r="BB47" s="643"/>
      <c r="BC47" s="643"/>
      <c r="BD47" s="643"/>
      <c r="BE47" s="643"/>
      <c r="BF47" s="643"/>
      <c r="BG47" s="643"/>
      <c r="BH47" s="643"/>
      <c r="BI47" s="643"/>
      <c r="BJ47" s="643"/>
      <c r="BK47" s="643"/>
      <c r="BL47" s="643"/>
      <c r="BM47" s="643"/>
      <c r="BN47" s="643"/>
      <c r="BO47" s="643"/>
      <c r="BP47" s="643"/>
      <c r="BQ47" s="643"/>
      <c r="BR47" s="643"/>
      <c r="BS47" s="643"/>
      <c r="BT47" s="643"/>
      <c r="BU47" s="643"/>
      <c r="BV47" s="643"/>
      <c r="BW47" s="643"/>
      <c r="BX47" s="643"/>
      <c r="BY47" s="643"/>
      <c r="BZ47" s="643"/>
      <c r="CA47" s="643"/>
      <c r="CB47" s="643"/>
      <c r="CC47" s="643"/>
      <c r="CD47" s="643"/>
      <c r="CE47" s="643"/>
      <c r="CF47" s="643"/>
      <c r="CG47" s="643"/>
      <c r="CH47" s="643"/>
      <c r="CI47" s="643"/>
      <c r="CJ47" s="643"/>
      <c r="CK47" s="643"/>
      <c r="CL47" s="643"/>
      <c r="CM47" s="643"/>
      <c r="CN47" s="643"/>
      <c r="CO47" s="643"/>
      <c r="CP47" s="643"/>
      <c r="CQ47" s="643"/>
      <c r="CR47" s="643"/>
      <c r="CS47" s="643"/>
      <c r="CT47" s="643"/>
      <c r="CU47" s="643"/>
      <c r="CV47" s="643"/>
      <c r="CW47" s="643"/>
      <c r="CX47" s="643"/>
      <c r="CY47" s="643"/>
      <c r="CZ47" s="643"/>
      <c r="DA47" s="643"/>
      <c r="DB47" s="643"/>
      <c r="DC47" s="643"/>
      <c r="DD47" s="643"/>
      <c r="DE47" s="643"/>
      <c r="DF47" s="643"/>
      <c r="DG47" s="643"/>
      <c r="DH47" s="643"/>
      <c r="DI47" s="643"/>
      <c r="DJ47" s="643"/>
      <c r="DK47" s="643"/>
      <c r="DL47" s="643"/>
      <c r="DM47" s="643"/>
      <c r="DN47" s="643"/>
      <c r="DO47" s="643"/>
      <c r="DP47" s="643"/>
      <c r="DQ47" s="643"/>
      <c r="DR47" s="643"/>
      <c r="DS47" s="643"/>
      <c r="DT47" s="643"/>
      <c r="DU47" s="643"/>
      <c r="DV47" s="643"/>
      <c r="DW47" s="643"/>
      <c r="DX47" s="643"/>
      <c r="DY47" s="643"/>
      <c r="DZ47" s="643"/>
      <c r="EA47" s="643"/>
      <c r="EB47" s="643"/>
      <c r="EC47" s="643"/>
      <c r="ED47" s="643"/>
      <c r="EE47" s="643"/>
      <c r="EF47" s="643"/>
      <c r="EG47" s="643"/>
      <c r="EH47" s="643"/>
      <c r="EI47" s="643"/>
      <c r="EJ47" s="643"/>
      <c r="EK47" s="643"/>
      <c r="EL47" s="643"/>
      <c r="EM47" s="643"/>
      <c r="EN47" s="643"/>
      <c r="EO47" s="643"/>
      <c r="EP47" s="643"/>
      <c r="EQ47" s="643"/>
      <c r="ER47" s="643"/>
      <c r="ES47" s="643"/>
      <c r="ET47" s="643"/>
      <c r="EU47" s="643"/>
      <c r="EV47" s="643"/>
      <c r="EW47" s="643"/>
      <c r="EX47" s="643"/>
      <c r="EY47" s="643"/>
      <c r="EZ47" s="643"/>
      <c r="FA47" s="643"/>
      <c r="FB47" s="643"/>
      <c r="FC47" s="643"/>
      <c r="FD47" s="643"/>
      <c r="FE47" s="643"/>
      <c r="FF47" s="643"/>
      <c r="FG47" s="643"/>
      <c r="FH47" s="643"/>
      <c r="FI47" s="643"/>
      <c r="FJ47" s="643"/>
      <c r="FK47" s="643"/>
      <c r="FL47" s="643"/>
      <c r="FM47" s="643"/>
      <c r="FN47" s="643"/>
      <c r="FO47" s="643"/>
      <c r="FP47" s="643"/>
      <c r="FQ47" s="643"/>
      <c r="FR47" s="643"/>
      <c r="FS47" s="643"/>
      <c r="FT47" s="643"/>
      <c r="FU47" s="643"/>
      <c r="FV47" s="643"/>
      <c r="FW47" s="643"/>
      <c r="FX47" s="643"/>
      <c r="FY47" s="643"/>
      <c r="FZ47" s="643"/>
      <c r="GA47" s="643"/>
      <c r="GB47" s="643"/>
      <c r="GC47" s="643"/>
      <c r="GD47" s="643"/>
      <c r="GE47" s="643"/>
      <c r="GF47" s="643"/>
      <c r="GG47" s="643"/>
      <c r="GH47" s="643"/>
      <c r="GI47" s="643"/>
      <c r="GJ47" s="643"/>
      <c r="GK47" s="643"/>
      <c r="GL47" s="643"/>
      <c r="GM47" s="643"/>
      <c r="GN47" s="643"/>
      <c r="GO47" s="643"/>
      <c r="GP47" s="643"/>
      <c r="GQ47" s="643"/>
      <c r="GR47" s="643"/>
      <c r="GS47" s="643"/>
      <c r="GT47" s="643"/>
      <c r="GU47" s="643"/>
      <c r="GV47" s="643"/>
      <c r="GW47" s="643"/>
      <c r="GX47" s="643"/>
      <c r="GY47" s="643"/>
      <c r="GZ47" s="643"/>
      <c r="HA47" s="643"/>
      <c r="HB47" s="643"/>
      <c r="HC47" s="643"/>
      <c r="HD47" s="643"/>
      <c r="HE47" s="643"/>
      <c r="HF47" s="643"/>
      <c r="HG47" s="643"/>
      <c r="HH47" s="643"/>
      <c r="HI47" s="643"/>
      <c r="HJ47" s="643"/>
      <c r="HK47" s="643"/>
      <c r="HL47" s="643"/>
      <c r="HM47" s="643"/>
      <c r="HN47" s="643"/>
      <c r="HO47" s="643"/>
      <c r="HP47" s="643"/>
      <c r="HQ47" s="643"/>
      <c r="HR47" s="643"/>
      <c r="HS47" s="643"/>
      <c r="HT47" s="643"/>
      <c r="HU47" s="643"/>
      <c r="HV47" s="643"/>
      <c r="HW47" s="643"/>
      <c r="HX47" s="643"/>
      <c r="HY47" s="643"/>
      <c r="HZ47" s="643"/>
      <c r="IA47" s="643"/>
      <c r="IB47" s="643"/>
      <c r="IC47" s="643"/>
      <c r="ID47" s="643"/>
      <c r="IE47" s="643"/>
      <c r="IF47" s="643"/>
      <c r="IG47" s="643"/>
      <c r="IH47" s="643"/>
      <c r="II47" s="643"/>
      <c r="IJ47" s="643"/>
      <c r="IK47" s="643"/>
      <c r="IL47" s="643"/>
      <c r="IM47" s="643"/>
      <c r="IN47" s="643"/>
      <c r="IO47" s="643"/>
      <c r="IP47" s="643"/>
      <c r="IQ47" s="643"/>
      <c r="IR47" s="643"/>
      <c r="IS47" s="643"/>
    </row>
    <row r="48" spans="1:253" ht="15.75" customHeight="1">
      <c r="A48" s="652">
        <v>39</v>
      </c>
      <c r="B48" s="670">
        <v>614600</v>
      </c>
      <c r="C48" s="671" t="s">
        <v>292</v>
      </c>
      <c r="D48" s="654"/>
      <c r="E48" s="654"/>
      <c r="F48" s="655">
        <f t="shared" si="2"/>
        <v>0</v>
      </c>
      <c r="G48" s="654"/>
      <c r="H48" s="654"/>
      <c r="I48" s="654">
        <f t="shared" si="0"/>
        <v>0</v>
      </c>
      <c r="J48" s="656" t="e">
        <f t="shared" si="1"/>
        <v>#DIV/0!</v>
      </c>
      <c r="K48" s="657" t="e">
        <f t="shared" si="3"/>
        <v>#DIV/0!</v>
      </c>
      <c r="L48" s="643"/>
      <c r="M48" s="643"/>
      <c r="N48" s="643"/>
      <c r="O48" s="643"/>
      <c r="P48" s="643"/>
      <c r="Q48" s="643"/>
      <c r="R48" s="643"/>
      <c r="S48" s="643"/>
      <c r="T48" s="643"/>
      <c r="U48" s="643"/>
      <c r="V48" s="643"/>
      <c r="W48" s="643"/>
      <c r="X48" s="643"/>
      <c r="Y48" s="643"/>
      <c r="Z48" s="643"/>
      <c r="AA48" s="643"/>
      <c r="AB48" s="643"/>
      <c r="AC48" s="643"/>
      <c r="AD48" s="643"/>
      <c r="AE48" s="643"/>
      <c r="AF48" s="643"/>
      <c r="AG48" s="643"/>
      <c r="AH48" s="643"/>
      <c r="AI48" s="643"/>
      <c r="AJ48" s="643"/>
      <c r="AK48" s="643"/>
      <c r="AL48" s="643"/>
      <c r="AM48" s="643"/>
      <c r="AN48" s="643"/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3"/>
      <c r="AZ48" s="643"/>
      <c r="BA48" s="643"/>
      <c r="BB48" s="643"/>
      <c r="BC48" s="643"/>
      <c r="BD48" s="643"/>
      <c r="BE48" s="643"/>
      <c r="BF48" s="643"/>
      <c r="BG48" s="643"/>
      <c r="BH48" s="643"/>
      <c r="BI48" s="643"/>
      <c r="BJ48" s="643"/>
      <c r="BK48" s="643"/>
      <c r="BL48" s="643"/>
      <c r="BM48" s="643"/>
      <c r="BN48" s="643"/>
      <c r="BO48" s="643"/>
      <c r="BP48" s="643"/>
      <c r="BQ48" s="643"/>
      <c r="BR48" s="643"/>
      <c r="BS48" s="643"/>
      <c r="BT48" s="643"/>
      <c r="BU48" s="643"/>
      <c r="BV48" s="643"/>
      <c r="BW48" s="643"/>
      <c r="BX48" s="643"/>
      <c r="BY48" s="643"/>
      <c r="BZ48" s="643"/>
      <c r="CA48" s="643"/>
      <c r="CB48" s="643"/>
      <c r="CC48" s="643"/>
      <c r="CD48" s="643"/>
      <c r="CE48" s="643"/>
      <c r="CF48" s="643"/>
      <c r="CG48" s="643"/>
      <c r="CH48" s="643"/>
      <c r="CI48" s="643"/>
      <c r="CJ48" s="643"/>
      <c r="CK48" s="643"/>
      <c r="CL48" s="643"/>
      <c r="CM48" s="643"/>
      <c r="CN48" s="643"/>
      <c r="CO48" s="643"/>
      <c r="CP48" s="643"/>
      <c r="CQ48" s="643"/>
      <c r="CR48" s="643"/>
      <c r="CS48" s="643"/>
      <c r="CT48" s="643"/>
      <c r="CU48" s="643"/>
      <c r="CV48" s="643"/>
      <c r="CW48" s="643"/>
      <c r="CX48" s="643"/>
      <c r="CY48" s="643"/>
      <c r="CZ48" s="643"/>
      <c r="DA48" s="643"/>
      <c r="DB48" s="643"/>
      <c r="DC48" s="643"/>
      <c r="DD48" s="643"/>
      <c r="DE48" s="643"/>
      <c r="DF48" s="643"/>
      <c r="DG48" s="643"/>
      <c r="DH48" s="643"/>
      <c r="DI48" s="643"/>
      <c r="DJ48" s="643"/>
      <c r="DK48" s="643"/>
      <c r="DL48" s="643"/>
      <c r="DM48" s="643"/>
      <c r="DN48" s="643"/>
      <c r="DO48" s="643"/>
      <c r="DP48" s="643"/>
      <c r="DQ48" s="643"/>
      <c r="DR48" s="643"/>
      <c r="DS48" s="643"/>
      <c r="DT48" s="643"/>
      <c r="DU48" s="643"/>
      <c r="DV48" s="643"/>
      <c r="DW48" s="643"/>
      <c r="DX48" s="643"/>
      <c r="DY48" s="643"/>
      <c r="DZ48" s="643"/>
      <c r="EA48" s="643"/>
      <c r="EB48" s="643"/>
      <c r="EC48" s="643"/>
      <c r="ED48" s="643"/>
      <c r="EE48" s="643"/>
      <c r="EF48" s="643"/>
      <c r="EG48" s="643"/>
      <c r="EH48" s="643"/>
      <c r="EI48" s="643"/>
      <c r="EJ48" s="643"/>
      <c r="EK48" s="643"/>
      <c r="EL48" s="643"/>
      <c r="EM48" s="643"/>
      <c r="EN48" s="643"/>
      <c r="EO48" s="643"/>
      <c r="EP48" s="643"/>
      <c r="EQ48" s="643"/>
      <c r="ER48" s="643"/>
      <c r="ES48" s="643"/>
      <c r="ET48" s="643"/>
      <c r="EU48" s="643"/>
      <c r="EV48" s="643"/>
      <c r="EW48" s="643"/>
      <c r="EX48" s="643"/>
      <c r="EY48" s="643"/>
      <c r="EZ48" s="643"/>
      <c r="FA48" s="643"/>
      <c r="FB48" s="643"/>
      <c r="FC48" s="643"/>
      <c r="FD48" s="643"/>
      <c r="FE48" s="643"/>
      <c r="FF48" s="643"/>
      <c r="FG48" s="643"/>
      <c r="FH48" s="643"/>
      <c r="FI48" s="643"/>
      <c r="FJ48" s="643"/>
      <c r="FK48" s="643"/>
      <c r="FL48" s="643"/>
      <c r="FM48" s="643"/>
      <c r="FN48" s="643"/>
      <c r="FO48" s="643"/>
      <c r="FP48" s="643"/>
      <c r="FQ48" s="643"/>
      <c r="FR48" s="643"/>
      <c r="FS48" s="643"/>
      <c r="FT48" s="643"/>
      <c r="FU48" s="643"/>
      <c r="FV48" s="643"/>
      <c r="FW48" s="643"/>
      <c r="FX48" s="643"/>
      <c r="FY48" s="643"/>
      <c r="FZ48" s="643"/>
      <c r="GA48" s="643"/>
      <c r="GB48" s="643"/>
      <c r="GC48" s="643"/>
      <c r="GD48" s="643"/>
      <c r="GE48" s="643"/>
      <c r="GF48" s="643"/>
      <c r="GG48" s="643"/>
      <c r="GH48" s="643"/>
      <c r="GI48" s="643"/>
      <c r="GJ48" s="643"/>
      <c r="GK48" s="643"/>
      <c r="GL48" s="643"/>
      <c r="GM48" s="643"/>
      <c r="GN48" s="643"/>
      <c r="GO48" s="643"/>
      <c r="GP48" s="643"/>
      <c r="GQ48" s="643"/>
      <c r="GR48" s="643"/>
      <c r="GS48" s="643"/>
      <c r="GT48" s="643"/>
      <c r="GU48" s="643"/>
      <c r="GV48" s="643"/>
      <c r="GW48" s="643"/>
      <c r="GX48" s="643"/>
      <c r="GY48" s="643"/>
      <c r="GZ48" s="643"/>
      <c r="HA48" s="643"/>
      <c r="HB48" s="643"/>
      <c r="HC48" s="643"/>
      <c r="HD48" s="643"/>
      <c r="HE48" s="643"/>
      <c r="HF48" s="643"/>
      <c r="HG48" s="643"/>
      <c r="HH48" s="643"/>
      <c r="HI48" s="643"/>
      <c r="HJ48" s="643"/>
      <c r="HK48" s="643"/>
      <c r="HL48" s="643"/>
      <c r="HM48" s="643"/>
      <c r="HN48" s="643"/>
      <c r="HO48" s="643"/>
      <c r="HP48" s="643"/>
      <c r="HQ48" s="643"/>
      <c r="HR48" s="643"/>
      <c r="HS48" s="643"/>
      <c r="HT48" s="643"/>
      <c r="HU48" s="643"/>
      <c r="HV48" s="643"/>
      <c r="HW48" s="643"/>
      <c r="HX48" s="643"/>
      <c r="HY48" s="643"/>
      <c r="HZ48" s="643"/>
      <c r="IA48" s="643"/>
      <c r="IB48" s="643"/>
      <c r="IC48" s="643"/>
      <c r="ID48" s="643"/>
      <c r="IE48" s="643"/>
      <c r="IF48" s="643"/>
      <c r="IG48" s="643"/>
      <c r="IH48" s="643"/>
      <c r="II48" s="643"/>
      <c r="IJ48" s="643"/>
      <c r="IK48" s="643"/>
      <c r="IL48" s="643"/>
      <c r="IM48" s="643"/>
      <c r="IN48" s="643"/>
      <c r="IO48" s="643"/>
      <c r="IP48" s="643"/>
      <c r="IQ48" s="643"/>
      <c r="IR48" s="643"/>
      <c r="IS48" s="643"/>
    </row>
    <row r="49" spans="1:253" ht="12.75" customHeight="1">
      <c r="A49" s="652">
        <v>40</v>
      </c>
      <c r="B49" s="670">
        <v>614700</v>
      </c>
      <c r="C49" s="671" t="s">
        <v>771</v>
      </c>
      <c r="D49" s="654"/>
      <c r="E49" s="654"/>
      <c r="F49" s="655">
        <f t="shared" si="2"/>
        <v>0</v>
      </c>
      <c r="G49" s="654"/>
      <c r="H49" s="654"/>
      <c r="I49" s="654">
        <f t="shared" si="0"/>
        <v>0</v>
      </c>
      <c r="J49" s="656" t="e">
        <f t="shared" si="1"/>
        <v>#DIV/0!</v>
      </c>
      <c r="K49" s="657" t="e">
        <f t="shared" si="3"/>
        <v>#DIV/0!</v>
      </c>
      <c r="L49" s="643"/>
      <c r="M49" s="643"/>
      <c r="N49" s="643"/>
      <c r="O49" s="643"/>
      <c r="P49" s="643"/>
      <c r="Q49" s="643"/>
      <c r="R49" s="643"/>
      <c r="S49" s="643"/>
      <c r="T49" s="643"/>
      <c r="U49" s="643"/>
      <c r="V49" s="643"/>
      <c r="W49" s="643"/>
      <c r="X49" s="643"/>
      <c r="Y49" s="643"/>
      <c r="Z49" s="643"/>
      <c r="AA49" s="643"/>
      <c r="AB49" s="643"/>
      <c r="AC49" s="643"/>
      <c r="AD49" s="643"/>
      <c r="AE49" s="643"/>
      <c r="AF49" s="643"/>
      <c r="AG49" s="643"/>
      <c r="AH49" s="643"/>
      <c r="AI49" s="643"/>
      <c r="AJ49" s="643"/>
      <c r="AK49" s="643"/>
      <c r="AL49" s="643"/>
      <c r="AM49" s="643"/>
      <c r="AN49" s="643"/>
      <c r="AO49" s="643"/>
      <c r="AP49" s="643"/>
      <c r="AQ49" s="643"/>
      <c r="AR49" s="643"/>
      <c r="AS49" s="643"/>
      <c r="AT49" s="643"/>
      <c r="AU49" s="643"/>
      <c r="AV49" s="643"/>
      <c r="AW49" s="643"/>
      <c r="AX49" s="643"/>
      <c r="AY49" s="643"/>
      <c r="AZ49" s="643"/>
      <c r="BA49" s="643"/>
      <c r="BB49" s="643"/>
      <c r="BC49" s="643"/>
      <c r="BD49" s="643"/>
      <c r="BE49" s="643"/>
      <c r="BF49" s="643"/>
      <c r="BG49" s="643"/>
      <c r="BH49" s="643"/>
      <c r="BI49" s="643"/>
      <c r="BJ49" s="643"/>
      <c r="BK49" s="643"/>
      <c r="BL49" s="643"/>
      <c r="BM49" s="643"/>
      <c r="BN49" s="643"/>
      <c r="BO49" s="643"/>
      <c r="BP49" s="643"/>
      <c r="BQ49" s="643"/>
      <c r="BR49" s="643"/>
      <c r="BS49" s="643"/>
      <c r="BT49" s="643"/>
      <c r="BU49" s="643"/>
      <c r="BV49" s="643"/>
      <c r="BW49" s="643"/>
      <c r="BX49" s="643"/>
      <c r="BY49" s="643"/>
      <c r="BZ49" s="643"/>
      <c r="CA49" s="643"/>
      <c r="CB49" s="643"/>
      <c r="CC49" s="643"/>
      <c r="CD49" s="643"/>
      <c r="CE49" s="643"/>
      <c r="CF49" s="643"/>
      <c r="CG49" s="643"/>
      <c r="CH49" s="643"/>
      <c r="CI49" s="643"/>
      <c r="CJ49" s="643"/>
      <c r="CK49" s="643"/>
      <c r="CL49" s="643"/>
      <c r="CM49" s="643"/>
      <c r="CN49" s="643"/>
      <c r="CO49" s="643"/>
      <c r="CP49" s="643"/>
      <c r="CQ49" s="643"/>
      <c r="CR49" s="643"/>
      <c r="CS49" s="643"/>
      <c r="CT49" s="643"/>
      <c r="CU49" s="643"/>
      <c r="CV49" s="643"/>
      <c r="CW49" s="643"/>
      <c r="CX49" s="643"/>
      <c r="CY49" s="643"/>
      <c r="CZ49" s="643"/>
      <c r="DA49" s="643"/>
      <c r="DB49" s="643"/>
      <c r="DC49" s="643"/>
      <c r="DD49" s="643"/>
      <c r="DE49" s="643"/>
      <c r="DF49" s="643"/>
      <c r="DG49" s="643"/>
      <c r="DH49" s="643"/>
      <c r="DI49" s="643"/>
      <c r="DJ49" s="643"/>
      <c r="DK49" s="643"/>
      <c r="DL49" s="643"/>
      <c r="DM49" s="643"/>
      <c r="DN49" s="643"/>
      <c r="DO49" s="643"/>
      <c r="DP49" s="643"/>
      <c r="DQ49" s="643"/>
      <c r="DR49" s="643"/>
      <c r="DS49" s="643"/>
      <c r="DT49" s="643"/>
      <c r="DU49" s="643"/>
      <c r="DV49" s="643"/>
      <c r="DW49" s="643"/>
      <c r="DX49" s="643"/>
      <c r="DY49" s="643"/>
      <c r="DZ49" s="643"/>
      <c r="EA49" s="643"/>
      <c r="EB49" s="643"/>
      <c r="EC49" s="643"/>
      <c r="ED49" s="643"/>
      <c r="EE49" s="643"/>
      <c r="EF49" s="643"/>
      <c r="EG49" s="643"/>
      <c r="EH49" s="643"/>
      <c r="EI49" s="643"/>
      <c r="EJ49" s="643"/>
      <c r="EK49" s="643"/>
      <c r="EL49" s="643"/>
      <c r="EM49" s="643"/>
      <c r="EN49" s="643"/>
      <c r="EO49" s="643"/>
      <c r="EP49" s="643"/>
      <c r="EQ49" s="643"/>
      <c r="ER49" s="643"/>
      <c r="ES49" s="643"/>
      <c r="ET49" s="643"/>
      <c r="EU49" s="643"/>
      <c r="EV49" s="643"/>
      <c r="EW49" s="643"/>
      <c r="EX49" s="643"/>
      <c r="EY49" s="643"/>
      <c r="EZ49" s="643"/>
      <c r="FA49" s="643"/>
      <c r="FB49" s="643"/>
      <c r="FC49" s="643"/>
      <c r="FD49" s="643"/>
      <c r="FE49" s="643"/>
      <c r="FF49" s="643"/>
      <c r="FG49" s="643"/>
      <c r="FH49" s="643"/>
      <c r="FI49" s="643"/>
      <c r="FJ49" s="643"/>
      <c r="FK49" s="643"/>
      <c r="FL49" s="643"/>
      <c r="FM49" s="643"/>
      <c r="FN49" s="643"/>
      <c r="FO49" s="643"/>
      <c r="FP49" s="643"/>
      <c r="FQ49" s="643"/>
      <c r="FR49" s="643"/>
      <c r="FS49" s="643"/>
      <c r="FT49" s="643"/>
      <c r="FU49" s="643"/>
      <c r="FV49" s="643"/>
      <c r="FW49" s="643"/>
      <c r="FX49" s="643"/>
      <c r="FY49" s="643"/>
      <c r="FZ49" s="643"/>
      <c r="GA49" s="643"/>
      <c r="GB49" s="643"/>
      <c r="GC49" s="643"/>
      <c r="GD49" s="643"/>
      <c r="GE49" s="643"/>
      <c r="GF49" s="643"/>
      <c r="GG49" s="643"/>
      <c r="GH49" s="643"/>
      <c r="GI49" s="643"/>
      <c r="GJ49" s="643"/>
      <c r="GK49" s="643"/>
      <c r="GL49" s="643"/>
      <c r="GM49" s="643"/>
      <c r="GN49" s="643"/>
      <c r="GO49" s="643"/>
      <c r="GP49" s="643"/>
      <c r="GQ49" s="643"/>
      <c r="GR49" s="643"/>
      <c r="GS49" s="643"/>
      <c r="GT49" s="643"/>
      <c r="GU49" s="643"/>
      <c r="GV49" s="643"/>
      <c r="GW49" s="643"/>
      <c r="GX49" s="643"/>
      <c r="GY49" s="643"/>
      <c r="GZ49" s="643"/>
      <c r="HA49" s="643"/>
      <c r="HB49" s="643"/>
      <c r="HC49" s="643"/>
      <c r="HD49" s="643"/>
      <c r="HE49" s="643"/>
      <c r="HF49" s="643"/>
      <c r="HG49" s="643"/>
      <c r="HH49" s="643"/>
      <c r="HI49" s="643"/>
      <c r="HJ49" s="643"/>
      <c r="HK49" s="643"/>
      <c r="HL49" s="643"/>
      <c r="HM49" s="643"/>
      <c r="HN49" s="643"/>
      <c r="HO49" s="643"/>
      <c r="HP49" s="643"/>
      <c r="HQ49" s="643"/>
      <c r="HR49" s="643"/>
      <c r="HS49" s="643"/>
      <c r="HT49" s="643"/>
      <c r="HU49" s="643"/>
      <c r="HV49" s="643"/>
      <c r="HW49" s="643"/>
      <c r="HX49" s="643"/>
      <c r="HY49" s="643"/>
      <c r="HZ49" s="643"/>
      <c r="IA49" s="643"/>
      <c r="IB49" s="643"/>
      <c r="IC49" s="643"/>
      <c r="ID49" s="643"/>
      <c r="IE49" s="643"/>
      <c r="IF49" s="643"/>
      <c r="IG49" s="643"/>
      <c r="IH49" s="643"/>
      <c r="II49" s="643"/>
      <c r="IJ49" s="643"/>
      <c r="IK49" s="643"/>
      <c r="IL49" s="643"/>
      <c r="IM49" s="643"/>
      <c r="IN49" s="643"/>
      <c r="IO49" s="643"/>
      <c r="IP49" s="643"/>
      <c r="IQ49" s="643"/>
      <c r="IR49" s="643"/>
      <c r="IS49" s="643"/>
    </row>
    <row r="50" spans="1:253" ht="12.75" customHeight="1">
      <c r="A50" s="652">
        <v>41</v>
      </c>
      <c r="B50" s="670">
        <v>614800</v>
      </c>
      <c r="C50" s="671" t="s">
        <v>290</v>
      </c>
      <c r="D50" s="654"/>
      <c r="E50" s="654"/>
      <c r="F50" s="655">
        <f t="shared" si="2"/>
        <v>0</v>
      </c>
      <c r="G50" s="654"/>
      <c r="H50" s="654"/>
      <c r="I50" s="654"/>
      <c r="J50" s="656" t="e">
        <f t="shared" si="1"/>
        <v>#DIV/0!</v>
      </c>
      <c r="K50" s="657" t="e">
        <f t="shared" si="3"/>
        <v>#DIV/0!</v>
      </c>
      <c r="L50" s="643"/>
      <c r="M50" s="643"/>
      <c r="N50" s="643"/>
      <c r="O50" s="643"/>
      <c r="P50" s="643"/>
      <c r="Q50" s="643"/>
      <c r="R50" s="643"/>
      <c r="S50" s="643"/>
      <c r="T50" s="643"/>
      <c r="U50" s="643"/>
      <c r="V50" s="643"/>
      <c r="W50" s="643"/>
      <c r="X50" s="643"/>
      <c r="Y50" s="643"/>
      <c r="Z50" s="643"/>
      <c r="AA50" s="643"/>
      <c r="AB50" s="643"/>
      <c r="AC50" s="643"/>
      <c r="AD50" s="643"/>
      <c r="AE50" s="643"/>
      <c r="AF50" s="643"/>
      <c r="AG50" s="643"/>
      <c r="AH50" s="643"/>
      <c r="AI50" s="643"/>
      <c r="AJ50" s="643"/>
      <c r="AK50" s="643"/>
      <c r="AL50" s="643"/>
      <c r="AM50" s="643"/>
      <c r="AN50" s="643"/>
      <c r="AO50" s="643"/>
      <c r="AP50" s="643"/>
      <c r="AQ50" s="643"/>
      <c r="AR50" s="643"/>
      <c r="AS50" s="643"/>
      <c r="AT50" s="643"/>
      <c r="AU50" s="643"/>
      <c r="AV50" s="643"/>
      <c r="AW50" s="643"/>
      <c r="AX50" s="643"/>
      <c r="AY50" s="643"/>
      <c r="AZ50" s="643"/>
      <c r="BA50" s="643"/>
      <c r="BB50" s="643"/>
      <c r="BC50" s="643"/>
      <c r="BD50" s="643"/>
      <c r="BE50" s="643"/>
      <c r="BF50" s="643"/>
      <c r="BG50" s="643"/>
      <c r="BH50" s="643"/>
      <c r="BI50" s="643"/>
      <c r="BJ50" s="643"/>
      <c r="BK50" s="643"/>
      <c r="BL50" s="643"/>
      <c r="BM50" s="643"/>
      <c r="BN50" s="643"/>
      <c r="BO50" s="643"/>
      <c r="BP50" s="643"/>
      <c r="BQ50" s="643"/>
      <c r="BR50" s="643"/>
      <c r="BS50" s="643"/>
      <c r="BT50" s="643"/>
      <c r="BU50" s="643"/>
      <c r="BV50" s="643"/>
      <c r="BW50" s="643"/>
      <c r="BX50" s="643"/>
      <c r="BY50" s="643"/>
      <c r="BZ50" s="643"/>
      <c r="CA50" s="643"/>
      <c r="CB50" s="643"/>
      <c r="CC50" s="643"/>
      <c r="CD50" s="643"/>
      <c r="CE50" s="643"/>
      <c r="CF50" s="643"/>
      <c r="CG50" s="643"/>
      <c r="CH50" s="643"/>
      <c r="CI50" s="643"/>
      <c r="CJ50" s="643"/>
      <c r="CK50" s="643"/>
      <c r="CL50" s="643"/>
      <c r="CM50" s="643"/>
      <c r="CN50" s="643"/>
      <c r="CO50" s="643"/>
      <c r="CP50" s="643"/>
      <c r="CQ50" s="643"/>
      <c r="CR50" s="643"/>
      <c r="CS50" s="643"/>
      <c r="CT50" s="643"/>
      <c r="CU50" s="643"/>
      <c r="CV50" s="643"/>
      <c r="CW50" s="643"/>
      <c r="CX50" s="643"/>
      <c r="CY50" s="643"/>
      <c r="CZ50" s="643"/>
      <c r="DA50" s="643"/>
      <c r="DB50" s="643"/>
      <c r="DC50" s="643"/>
      <c r="DD50" s="643"/>
      <c r="DE50" s="643"/>
      <c r="DF50" s="643"/>
      <c r="DG50" s="643"/>
      <c r="DH50" s="643"/>
      <c r="DI50" s="643"/>
      <c r="DJ50" s="643"/>
      <c r="DK50" s="643"/>
      <c r="DL50" s="643"/>
      <c r="DM50" s="643"/>
      <c r="DN50" s="643"/>
      <c r="DO50" s="643"/>
      <c r="DP50" s="643"/>
      <c r="DQ50" s="643"/>
      <c r="DR50" s="643"/>
      <c r="DS50" s="643"/>
      <c r="DT50" s="643"/>
      <c r="DU50" s="643"/>
      <c r="DV50" s="643"/>
      <c r="DW50" s="643"/>
      <c r="DX50" s="643"/>
      <c r="DY50" s="643"/>
      <c r="DZ50" s="643"/>
      <c r="EA50" s="643"/>
      <c r="EB50" s="643"/>
      <c r="EC50" s="643"/>
      <c r="ED50" s="643"/>
      <c r="EE50" s="643"/>
      <c r="EF50" s="643"/>
      <c r="EG50" s="643"/>
      <c r="EH50" s="643"/>
      <c r="EI50" s="643"/>
      <c r="EJ50" s="643"/>
      <c r="EK50" s="643"/>
      <c r="EL50" s="643"/>
      <c r="EM50" s="643"/>
      <c r="EN50" s="643"/>
      <c r="EO50" s="643"/>
      <c r="EP50" s="643"/>
      <c r="EQ50" s="643"/>
      <c r="ER50" s="643"/>
      <c r="ES50" s="643"/>
      <c r="ET50" s="643"/>
      <c r="EU50" s="643"/>
      <c r="EV50" s="643"/>
      <c r="EW50" s="643"/>
      <c r="EX50" s="643"/>
      <c r="EY50" s="643"/>
      <c r="EZ50" s="643"/>
      <c r="FA50" s="643"/>
      <c r="FB50" s="643"/>
      <c r="FC50" s="643"/>
      <c r="FD50" s="643"/>
      <c r="FE50" s="643"/>
      <c r="FF50" s="643"/>
      <c r="FG50" s="643"/>
      <c r="FH50" s="643"/>
      <c r="FI50" s="643"/>
      <c r="FJ50" s="643"/>
      <c r="FK50" s="643"/>
      <c r="FL50" s="643"/>
      <c r="FM50" s="643"/>
      <c r="FN50" s="643"/>
      <c r="FO50" s="643"/>
      <c r="FP50" s="643"/>
      <c r="FQ50" s="643"/>
      <c r="FR50" s="643"/>
      <c r="FS50" s="643"/>
      <c r="FT50" s="643"/>
      <c r="FU50" s="643"/>
      <c r="FV50" s="643"/>
      <c r="FW50" s="643"/>
      <c r="FX50" s="643"/>
      <c r="FY50" s="643"/>
      <c r="FZ50" s="643"/>
      <c r="GA50" s="643"/>
      <c r="GB50" s="643"/>
      <c r="GC50" s="643"/>
      <c r="GD50" s="643"/>
      <c r="GE50" s="643"/>
      <c r="GF50" s="643"/>
      <c r="GG50" s="643"/>
      <c r="GH50" s="643"/>
      <c r="GI50" s="643"/>
      <c r="GJ50" s="643"/>
      <c r="GK50" s="643"/>
      <c r="GL50" s="643"/>
      <c r="GM50" s="643"/>
      <c r="GN50" s="643"/>
      <c r="GO50" s="643"/>
      <c r="GP50" s="643"/>
      <c r="GQ50" s="643"/>
      <c r="GR50" s="643"/>
      <c r="GS50" s="643"/>
      <c r="GT50" s="643"/>
      <c r="GU50" s="643"/>
      <c r="GV50" s="643"/>
      <c r="GW50" s="643"/>
      <c r="GX50" s="643"/>
      <c r="GY50" s="643"/>
      <c r="GZ50" s="643"/>
      <c r="HA50" s="643"/>
      <c r="HB50" s="643"/>
      <c r="HC50" s="643"/>
      <c r="HD50" s="643"/>
      <c r="HE50" s="643"/>
      <c r="HF50" s="643"/>
      <c r="HG50" s="643"/>
      <c r="HH50" s="643"/>
      <c r="HI50" s="643"/>
      <c r="HJ50" s="643"/>
      <c r="HK50" s="643"/>
      <c r="HL50" s="643"/>
      <c r="HM50" s="643"/>
      <c r="HN50" s="643"/>
      <c r="HO50" s="643"/>
      <c r="HP50" s="643"/>
      <c r="HQ50" s="643"/>
      <c r="HR50" s="643"/>
      <c r="HS50" s="643"/>
      <c r="HT50" s="643"/>
      <c r="HU50" s="643"/>
      <c r="HV50" s="643"/>
      <c r="HW50" s="643"/>
      <c r="HX50" s="643"/>
      <c r="HY50" s="643"/>
      <c r="HZ50" s="643"/>
      <c r="IA50" s="643"/>
      <c r="IB50" s="643"/>
      <c r="IC50" s="643"/>
      <c r="ID50" s="643"/>
      <c r="IE50" s="643"/>
      <c r="IF50" s="643"/>
      <c r="IG50" s="643"/>
      <c r="IH50" s="643"/>
      <c r="II50" s="643"/>
      <c r="IJ50" s="643"/>
      <c r="IK50" s="643"/>
      <c r="IL50" s="643"/>
      <c r="IM50" s="643"/>
      <c r="IN50" s="643"/>
      <c r="IO50" s="643"/>
      <c r="IP50" s="643"/>
      <c r="IQ50" s="643"/>
      <c r="IR50" s="643"/>
      <c r="IS50" s="643"/>
    </row>
    <row r="51" spans="1:253" ht="12.75" customHeight="1">
      <c r="A51" s="652">
        <v>42</v>
      </c>
      <c r="B51" s="670">
        <v>614900</v>
      </c>
      <c r="C51" s="671" t="s">
        <v>616</v>
      </c>
      <c r="D51" s="654"/>
      <c r="E51" s="654"/>
      <c r="F51" s="655">
        <f t="shared" si="2"/>
        <v>0</v>
      </c>
      <c r="G51" s="654"/>
      <c r="H51" s="654"/>
      <c r="I51" s="654">
        <f t="shared" si="0"/>
        <v>0</v>
      </c>
      <c r="J51" s="656" t="e">
        <f t="shared" si="1"/>
        <v>#DIV/0!</v>
      </c>
      <c r="K51" s="657" t="e">
        <f t="shared" si="3"/>
        <v>#DIV/0!</v>
      </c>
      <c r="L51" s="643"/>
      <c r="M51" s="643"/>
      <c r="N51" s="643"/>
      <c r="O51" s="643"/>
      <c r="P51" s="643"/>
      <c r="Q51" s="643"/>
      <c r="R51" s="643"/>
      <c r="S51" s="643"/>
      <c r="T51" s="643"/>
      <c r="U51" s="643"/>
      <c r="V51" s="643"/>
      <c r="W51" s="643"/>
      <c r="X51" s="643"/>
      <c r="Y51" s="643"/>
      <c r="Z51" s="643"/>
      <c r="AA51" s="643"/>
      <c r="AB51" s="643"/>
      <c r="AC51" s="643"/>
      <c r="AD51" s="643"/>
      <c r="AE51" s="643"/>
      <c r="AF51" s="643"/>
      <c r="AG51" s="643"/>
      <c r="AH51" s="643"/>
      <c r="AI51" s="643"/>
      <c r="AJ51" s="643"/>
      <c r="AK51" s="643"/>
      <c r="AL51" s="643"/>
      <c r="AM51" s="643"/>
      <c r="AN51" s="643"/>
      <c r="AO51" s="643"/>
      <c r="AP51" s="643"/>
      <c r="AQ51" s="643"/>
      <c r="AR51" s="643"/>
      <c r="AS51" s="643"/>
      <c r="AT51" s="643"/>
      <c r="AU51" s="643"/>
      <c r="AV51" s="643"/>
      <c r="AW51" s="643"/>
      <c r="AX51" s="643"/>
      <c r="AY51" s="643"/>
      <c r="AZ51" s="643"/>
      <c r="BA51" s="643"/>
      <c r="BB51" s="643"/>
      <c r="BC51" s="643"/>
      <c r="BD51" s="643"/>
      <c r="BE51" s="643"/>
      <c r="BF51" s="643"/>
      <c r="BG51" s="643"/>
      <c r="BH51" s="643"/>
      <c r="BI51" s="643"/>
      <c r="BJ51" s="643"/>
      <c r="BK51" s="643"/>
      <c r="BL51" s="643"/>
      <c r="BM51" s="643"/>
      <c r="BN51" s="643"/>
      <c r="BO51" s="643"/>
      <c r="BP51" s="643"/>
      <c r="BQ51" s="643"/>
      <c r="BR51" s="643"/>
      <c r="BS51" s="643"/>
      <c r="BT51" s="643"/>
      <c r="BU51" s="643"/>
      <c r="BV51" s="643"/>
      <c r="BW51" s="643"/>
      <c r="BX51" s="643"/>
      <c r="BY51" s="643"/>
      <c r="BZ51" s="643"/>
      <c r="CA51" s="643"/>
      <c r="CB51" s="643"/>
      <c r="CC51" s="643"/>
      <c r="CD51" s="643"/>
      <c r="CE51" s="643"/>
      <c r="CF51" s="643"/>
      <c r="CG51" s="643"/>
      <c r="CH51" s="643"/>
      <c r="CI51" s="643"/>
      <c r="CJ51" s="643"/>
      <c r="CK51" s="643"/>
      <c r="CL51" s="643"/>
      <c r="CM51" s="643"/>
      <c r="CN51" s="643"/>
      <c r="CO51" s="643"/>
      <c r="CP51" s="643"/>
      <c r="CQ51" s="643"/>
      <c r="CR51" s="643"/>
      <c r="CS51" s="643"/>
      <c r="CT51" s="643"/>
      <c r="CU51" s="643"/>
      <c r="CV51" s="643"/>
      <c r="CW51" s="643"/>
      <c r="CX51" s="643"/>
      <c r="CY51" s="643"/>
      <c r="CZ51" s="643"/>
      <c r="DA51" s="643"/>
      <c r="DB51" s="643"/>
      <c r="DC51" s="643"/>
      <c r="DD51" s="643"/>
      <c r="DE51" s="643"/>
      <c r="DF51" s="643"/>
      <c r="DG51" s="643"/>
      <c r="DH51" s="643"/>
      <c r="DI51" s="643"/>
      <c r="DJ51" s="643"/>
      <c r="DK51" s="643"/>
      <c r="DL51" s="643"/>
      <c r="DM51" s="643"/>
      <c r="DN51" s="643"/>
      <c r="DO51" s="643"/>
      <c r="DP51" s="643"/>
      <c r="DQ51" s="643"/>
      <c r="DR51" s="643"/>
      <c r="DS51" s="643"/>
      <c r="DT51" s="643"/>
      <c r="DU51" s="643"/>
      <c r="DV51" s="643"/>
      <c r="DW51" s="643"/>
      <c r="DX51" s="643"/>
      <c r="DY51" s="643"/>
      <c r="DZ51" s="643"/>
      <c r="EA51" s="643"/>
      <c r="EB51" s="643"/>
      <c r="EC51" s="643"/>
      <c r="ED51" s="643"/>
      <c r="EE51" s="643"/>
      <c r="EF51" s="643"/>
      <c r="EG51" s="643"/>
      <c r="EH51" s="643"/>
      <c r="EI51" s="643"/>
      <c r="EJ51" s="643"/>
      <c r="EK51" s="643"/>
      <c r="EL51" s="643"/>
      <c r="EM51" s="643"/>
      <c r="EN51" s="643"/>
      <c r="EO51" s="643"/>
      <c r="EP51" s="643"/>
      <c r="EQ51" s="643"/>
      <c r="ER51" s="643"/>
      <c r="ES51" s="643"/>
      <c r="ET51" s="643"/>
      <c r="EU51" s="643"/>
      <c r="EV51" s="643"/>
      <c r="EW51" s="643"/>
      <c r="EX51" s="643"/>
      <c r="EY51" s="643"/>
      <c r="EZ51" s="643"/>
      <c r="FA51" s="643"/>
      <c r="FB51" s="643"/>
      <c r="FC51" s="643"/>
      <c r="FD51" s="643"/>
      <c r="FE51" s="643"/>
      <c r="FF51" s="643"/>
      <c r="FG51" s="643"/>
      <c r="FH51" s="643"/>
      <c r="FI51" s="643"/>
      <c r="FJ51" s="643"/>
      <c r="FK51" s="643"/>
      <c r="FL51" s="643"/>
      <c r="FM51" s="643"/>
      <c r="FN51" s="643"/>
      <c r="FO51" s="643"/>
      <c r="FP51" s="643"/>
      <c r="FQ51" s="643"/>
      <c r="FR51" s="643"/>
      <c r="FS51" s="643"/>
      <c r="FT51" s="643"/>
      <c r="FU51" s="643"/>
      <c r="FV51" s="643"/>
      <c r="FW51" s="643"/>
      <c r="FX51" s="643"/>
      <c r="FY51" s="643"/>
      <c r="FZ51" s="643"/>
      <c r="GA51" s="643"/>
      <c r="GB51" s="643"/>
      <c r="GC51" s="643"/>
      <c r="GD51" s="643"/>
      <c r="GE51" s="643"/>
      <c r="GF51" s="643"/>
      <c r="GG51" s="643"/>
      <c r="GH51" s="643"/>
      <c r="GI51" s="643"/>
      <c r="GJ51" s="643"/>
      <c r="GK51" s="643"/>
      <c r="GL51" s="643"/>
      <c r="GM51" s="643"/>
      <c r="GN51" s="643"/>
      <c r="GO51" s="643"/>
      <c r="GP51" s="643"/>
      <c r="GQ51" s="643"/>
      <c r="GR51" s="643"/>
      <c r="GS51" s="643"/>
      <c r="GT51" s="643"/>
      <c r="GU51" s="643"/>
      <c r="GV51" s="643"/>
      <c r="GW51" s="643"/>
      <c r="GX51" s="643"/>
      <c r="GY51" s="643"/>
      <c r="GZ51" s="643"/>
      <c r="HA51" s="643"/>
      <c r="HB51" s="643"/>
      <c r="HC51" s="643"/>
      <c r="HD51" s="643"/>
      <c r="HE51" s="643"/>
      <c r="HF51" s="643"/>
      <c r="HG51" s="643"/>
      <c r="HH51" s="643"/>
      <c r="HI51" s="643"/>
      <c r="HJ51" s="643"/>
      <c r="HK51" s="643"/>
      <c r="HL51" s="643"/>
      <c r="HM51" s="643"/>
      <c r="HN51" s="643"/>
      <c r="HO51" s="643"/>
      <c r="HP51" s="643"/>
      <c r="HQ51" s="643"/>
      <c r="HR51" s="643"/>
      <c r="HS51" s="643"/>
      <c r="HT51" s="643"/>
      <c r="HU51" s="643"/>
      <c r="HV51" s="643"/>
      <c r="HW51" s="643"/>
      <c r="HX51" s="643"/>
      <c r="HY51" s="643"/>
      <c r="HZ51" s="643"/>
      <c r="IA51" s="643"/>
      <c r="IB51" s="643"/>
      <c r="IC51" s="643"/>
      <c r="ID51" s="643"/>
      <c r="IE51" s="643"/>
      <c r="IF51" s="643"/>
      <c r="IG51" s="643"/>
      <c r="IH51" s="643"/>
      <c r="II51" s="643"/>
      <c r="IJ51" s="643"/>
      <c r="IK51" s="643"/>
      <c r="IL51" s="643"/>
      <c r="IM51" s="643"/>
      <c r="IN51" s="643"/>
      <c r="IO51" s="643"/>
      <c r="IP51" s="643"/>
      <c r="IQ51" s="643"/>
      <c r="IR51" s="643"/>
      <c r="IS51" s="643"/>
    </row>
    <row r="52" spans="1:253" ht="20.25" customHeight="1">
      <c r="A52" s="652">
        <v>43</v>
      </c>
      <c r="B52" s="639">
        <v>615000</v>
      </c>
      <c r="C52" s="669" t="s">
        <v>772</v>
      </c>
      <c r="D52" s="675">
        <f>SUM(D53:D55)</f>
        <v>0</v>
      </c>
      <c r="E52" s="675">
        <f>SUM(E53:E55)</f>
        <v>0</v>
      </c>
      <c r="F52" s="655">
        <f t="shared" si="2"/>
        <v>0</v>
      </c>
      <c r="G52" s="654">
        <f>SUM(G53:G55)</f>
        <v>0</v>
      </c>
      <c r="H52" s="654">
        <f>SUM(H53:H55)</f>
        <v>0</v>
      </c>
      <c r="I52" s="654">
        <f t="shared" si="0"/>
        <v>0</v>
      </c>
      <c r="J52" s="656" t="e">
        <f t="shared" si="1"/>
        <v>#DIV/0!</v>
      </c>
      <c r="K52" s="664" t="e">
        <f t="shared" si="3"/>
        <v>#DIV/0!</v>
      </c>
      <c r="L52" s="643"/>
      <c r="M52" s="643"/>
      <c r="N52" s="643"/>
      <c r="O52" s="643"/>
      <c r="P52" s="643"/>
      <c r="Q52" s="643"/>
      <c r="R52" s="643"/>
      <c r="S52" s="643"/>
      <c r="T52" s="643"/>
      <c r="U52" s="643"/>
      <c r="V52" s="643"/>
      <c r="W52" s="643"/>
      <c r="X52" s="643"/>
      <c r="Y52" s="643"/>
      <c r="Z52" s="643"/>
      <c r="AA52" s="643"/>
      <c r="AB52" s="643"/>
      <c r="AC52" s="643"/>
      <c r="AD52" s="643"/>
      <c r="AE52" s="643"/>
      <c r="AF52" s="643"/>
      <c r="AG52" s="643"/>
      <c r="AH52" s="643"/>
      <c r="AI52" s="643"/>
      <c r="AJ52" s="643"/>
      <c r="AK52" s="643"/>
      <c r="AL52" s="643"/>
      <c r="AM52" s="643"/>
      <c r="AN52" s="643"/>
      <c r="AO52" s="643"/>
      <c r="AP52" s="643"/>
      <c r="AQ52" s="643"/>
      <c r="AR52" s="643"/>
      <c r="AS52" s="643"/>
      <c r="AT52" s="643"/>
      <c r="AU52" s="643"/>
      <c r="AV52" s="643"/>
      <c r="AW52" s="643"/>
      <c r="AX52" s="643"/>
      <c r="AY52" s="643"/>
      <c r="AZ52" s="643"/>
      <c r="BA52" s="643"/>
      <c r="BB52" s="643"/>
      <c r="BC52" s="643"/>
      <c r="BD52" s="643"/>
      <c r="BE52" s="643"/>
      <c r="BF52" s="643"/>
      <c r="BG52" s="643"/>
      <c r="BH52" s="643"/>
      <c r="BI52" s="643"/>
      <c r="BJ52" s="643"/>
      <c r="BK52" s="643"/>
      <c r="BL52" s="643"/>
      <c r="BM52" s="643"/>
      <c r="BN52" s="643"/>
      <c r="BO52" s="643"/>
      <c r="BP52" s="643"/>
      <c r="BQ52" s="643"/>
      <c r="BR52" s="643"/>
      <c r="BS52" s="643"/>
      <c r="BT52" s="643"/>
      <c r="BU52" s="643"/>
      <c r="BV52" s="643"/>
      <c r="BW52" s="643"/>
      <c r="BX52" s="643"/>
      <c r="BY52" s="643"/>
      <c r="BZ52" s="643"/>
      <c r="CA52" s="643"/>
      <c r="CB52" s="643"/>
      <c r="CC52" s="643"/>
      <c r="CD52" s="643"/>
      <c r="CE52" s="643"/>
      <c r="CF52" s="643"/>
      <c r="CG52" s="643"/>
      <c r="CH52" s="643"/>
      <c r="CI52" s="643"/>
      <c r="CJ52" s="643"/>
      <c r="CK52" s="643"/>
      <c r="CL52" s="643"/>
      <c r="CM52" s="643"/>
      <c r="CN52" s="643"/>
      <c r="CO52" s="643"/>
      <c r="CP52" s="643"/>
      <c r="CQ52" s="643"/>
      <c r="CR52" s="643"/>
      <c r="CS52" s="643"/>
      <c r="CT52" s="643"/>
      <c r="CU52" s="643"/>
      <c r="CV52" s="643"/>
      <c r="CW52" s="643"/>
      <c r="CX52" s="643"/>
      <c r="CY52" s="643"/>
      <c r="CZ52" s="643"/>
      <c r="DA52" s="643"/>
      <c r="DB52" s="643"/>
      <c r="DC52" s="643"/>
      <c r="DD52" s="643"/>
      <c r="DE52" s="643"/>
      <c r="DF52" s="643"/>
      <c r="DG52" s="643"/>
      <c r="DH52" s="643"/>
      <c r="DI52" s="643"/>
      <c r="DJ52" s="643"/>
      <c r="DK52" s="643"/>
      <c r="DL52" s="643"/>
      <c r="DM52" s="643"/>
      <c r="DN52" s="643"/>
      <c r="DO52" s="643"/>
      <c r="DP52" s="643"/>
      <c r="DQ52" s="643"/>
      <c r="DR52" s="643"/>
      <c r="DS52" s="643"/>
      <c r="DT52" s="643"/>
      <c r="DU52" s="643"/>
      <c r="DV52" s="643"/>
      <c r="DW52" s="643"/>
      <c r="DX52" s="643"/>
      <c r="DY52" s="643"/>
      <c r="DZ52" s="643"/>
      <c r="EA52" s="643"/>
      <c r="EB52" s="643"/>
      <c r="EC52" s="643"/>
      <c r="ED52" s="643"/>
      <c r="EE52" s="643"/>
      <c r="EF52" s="643"/>
      <c r="EG52" s="643"/>
      <c r="EH52" s="643"/>
      <c r="EI52" s="643"/>
      <c r="EJ52" s="643"/>
      <c r="EK52" s="643"/>
      <c r="EL52" s="643"/>
      <c r="EM52" s="643"/>
      <c r="EN52" s="643"/>
      <c r="EO52" s="643"/>
      <c r="EP52" s="643"/>
      <c r="EQ52" s="643"/>
      <c r="ER52" s="643"/>
      <c r="ES52" s="643"/>
      <c r="ET52" s="643"/>
      <c r="EU52" s="643"/>
      <c r="EV52" s="643"/>
      <c r="EW52" s="643"/>
      <c r="EX52" s="643"/>
      <c r="EY52" s="643"/>
      <c r="EZ52" s="643"/>
      <c r="FA52" s="643"/>
      <c r="FB52" s="643"/>
      <c r="FC52" s="643"/>
      <c r="FD52" s="643"/>
      <c r="FE52" s="643"/>
      <c r="FF52" s="643"/>
      <c r="FG52" s="643"/>
      <c r="FH52" s="643"/>
      <c r="FI52" s="643"/>
      <c r="FJ52" s="643"/>
      <c r="FK52" s="643"/>
      <c r="FL52" s="643"/>
      <c r="FM52" s="643"/>
      <c r="FN52" s="643"/>
      <c r="FO52" s="643"/>
      <c r="FP52" s="643"/>
      <c r="FQ52" s="643"/>
      <c r="FR52" s="643"/>
      <c r="FS52" s="643"/>
      <c r="FT52" s="643"/>
      <c r="FU52" s="643"/>
      <c r="FV52" s="643"/>
      <c r="FW52" s="643"/>
      <c r="FX52" s="643"/>
      <c r="FY52" s="643"/>
      <c r="FZ52" s="643"/>
      <c r="GA52" s="643"/>
      <c r="GB52" s="643"/>
      <c r="GC52" s="643"/>
      <c r="GD52" s="643"/>
      <c r="GE52" s="643"/>
      <c r="GF52" s="643"/>
      <c r="GG52" s="643"/>
      <c r="GH52" s="643"/>
      <c r="GI52" s="643"/>
      <c r="GJ52" s="643"/>
      <c r="GK52" s="643"/>
      <c r="GL52" s="643"/>
      <c r="GM52" s="643"/>
      <c r="GN52" s="643"/>
      <c r="GO52" s="643"/>
      <c r="GP52" s="643"/>
      <c r="GQ52" s="643"/>
      <c r="GR52" s="643"/>
      <c r="GS52" s="643"/>
      <c r="GT52" s="643"/>
      <c r="GU52" s="643"/>
      <c r="GV52" s="643"/>
      <c r="GW52" s="643"/>
      <c r="GX52" s="643"/>
      <c r="GY52" s="643"/>
      <c r="GZ52" s="643"/>
      <c r="HA52" s="643"/>
      <c r="HB52" s="643"/>
      <c r="HC52" s="643"/>
      <c r="HD52" s="643"/>
      <c r="HE52" s="643"/>
      <c r="HF52" s="643"/>
      <c r="HG52" s="643"/>
      <c r="HH52" s="643"/>
      <c r="HI52" s="643"/>
      <c r="HJ52" s="643"/>
      <c r="HK52" s="643"/>
      <c r="HL52" s="643"/>
      <c r="HM52" s="643"/>
      <c r="HN52" s="643"/>
      <c r="HO52" s="643"/>
      <c r="HP52" s="643"/>
      <c r="HQ52" s="643"/>
      <c r="HR52" s="643"/>
      <c r="HS52" s="643"/>
      <c r="HT52" s="643"/>
      <c r="HU52" s="643"/>
      <c r="HV52" s="643"/>
      <c r="HW52" s="643"/>
      <c r="HX52" s="643"/>
      <c r="HY52" s="643"/>
      <c r="HZ52" s="643"/>
      <c r="IA52" s="643"/>
      <c r="IB52" s="643"/>
      <c r="IC52" s="643"/>
      <c r="ID52" s="643"/>
      <c r="IE52" s="643"/>
      <c r="IF52" s="643"/>
      <c r="IG52" s="643"/>
      <c r="IH52" s="643"/>
      <c r="II52" s="643"/>
      <c r="IJ52" s="643"/>
      <c r="IK52" s="643"/>
      <c r="IL52" s="643"/>
      <c r="IM52" s="643"/>
      <c r="IN52" s="643"/>
      <c r="IO52" s="643"/>
      <c r="IP52" s="643"/>
      <c r="IQ52" s="643"/>
      <c r="IR52" s="643"/>
      <c r="IS52" s="643"/>
    </row>
    <row r="53" spans="1:253" ht="12.75" customHeight="1">
      <c r="A53" s="652">
        <v>44</v>
      </c>
      <c r="B53" s="658">
        <v>615100</v>
      </c>
      <c r="C53" s="659" t="s">
        <v>280</v>
      </c>
      <c r="D53" s="654"/>
      <c r="E53" s="654"/>
      <c r="F53" s="655">
        <f t="shared" si="2"/>
        <v>0</v>
      </c>
      <c r="G53" s="654"/>
      <c r="H53" s="654"/>
      <c r="I53" s="654">
        <f t="shared" si="0"/>
        <v>0</v>
      </c>
      <c r="J53" s="656" t="e">
        <f t="shared" si="1"/>
        <v>#DIV/0!</v>
      </c>
      <c r="K53" s="657" t="e">
        <f t="shared" si="3"/>
        <v>#DIV/0!</v>
      </c>
      <c r="L53" s="643"/>
      <c r="M53" s="643"/>
      <c r="N53" s="643"/>
      <c r="O53" s="643"/>
      <c r="P53" s="643"/>
      <c r="Q53" s="643"/>
      <c r="R53" s="643"/>
      <c r="S53" s="643"/>
      <c r="T53" s="643"/>
      <c r="U53" s="643"/>
      <c r="V53" s="643"/>
      <c r="W53" s="643"/>
      <c r="X53" s="643"/>
      <c r="Y53" s="643"/>
      <c r="Z53" s="643"/>
      <c r="AA53" s="643"/>
      <c r="AB53" s="643"/>
      <c r="AC53" s="643"/>
      <c r="AD53" s="643"/>
      <c r="AE53" s="643"/>
      <c r="AF53" s="643"/>
      <c r="AG53" s="643"/>
      <c r="AH53" s="643"/>
      <c r="AI53" s="643"/>
      <c r="AJ53" s="643"/>
      <c r="AK53" s="643"/>
      <c r="AL53" s="643"/>
      <c r="AM53" s="643"/>
      <c r="AN53" s="643"/>
      <c r="AO53" s="643"/>
      <c r="AP53" s="643"/>
      <c r="AQ53" s="643"/>
      <c r="AR53" s="643"/>
      <c r="AS53" s="643"/>
      <c r="AT53" s="643"/>
      <c r="AU53" s="643"/>
      <c r="AV53" s="643"/>
      <c r="AW53" s="643"/>
      <c r="AX53" s="643"/>
      <c r="AY53" s="643"/>
      <c r="AZ53" s="643"/>
      <c r="BA53" s="643"/>
      <c r="BB53" s="643"/>
      <c r="BC53" s="643"/>
      <c r="BD53" s="643"/>
      <c r="BE53" s="643"/>
      <c r="BF53" s="643"/>
      <c r="BG53" s="643"/>
      <c r="BH53" s="643"/>
      <c r="BI53" s="643"/>
      <c r="BJ53" s="643"/>
      <c r="BK53" s="643"/>
      <c r="BL53" s="643"/>
      <c r="BM53" s="643"/>
      <c r="BN53" s="643"/>
      <c r="BO53" s="643"/>
      <c r="BP53" s="643"/>
      <c r="BQ53" s="643"/>
      <c r="BR53" s="643"/>
      <c r="BS53" s="643"/>
      <c r="BT53" s="643"/>
      <c r="BU53" s="643"/>
      <c r="BV53" s="643"/>
      <c r="BW53" s="643"/>
      <c r="BX53" s="643"/>
      <c r="BY53" s="643"/>
      <c r="BZ53" s="643"/>
      <c r="CA53" s="643"/>
      <c r="CB53" s="643"/>
      <c r="CC53" s="643"/>
      <c r="CD53" s="643"/>
      <c r="CE53" s="643"/>
      <c r="CF53" s="643"/>
      <c r="CG53" s="643"/>
      <c r="CH53" s="643"/>
      <c r="CI53" s="643"/>
      <c r="CJ53" s="643"/>
      <c r="CK53" s="643"/>
      <c r="CL53" s="643"/>
      <c r="CM53" s="643"/>
      <c r="CN53" s="643"/>
      <c r="CO53" s="643"/>
      <c r="CP53" s="643"/>
      <c r="CQ53" s="643"/>
      <c r="CR53" s="643"/>
      <c r="CS53" s="643"/>
      <c r="CT53" s="643"/>
      <c r="CU53" s="643"/>
      <c r="CV53" s="643"/>
      <c r="CW53" s="643"/>
      <c r="CX53" s="643"/>
      <c r="CY53" s="643"/>
      <c r="CZ53" s="643"/>
      <c r="DA53" s="643"/>
      <c r="DB53" s="643"/>
      <c r="DC53" s="643"/>
      <c r="DD53" s="643"/>
      <c r="DE53" s="643"/>
      <c r="DF53" s="643"/>
      <c r="DG53" s="643"/>
      <c r="DH53" s="643"/>
      <c r="DI53" s="643"/>
      <c r="DJ53" s="643"/>
      <c r="DK53" s="643"/>
      <c r="DL53" s="643"/>
      <c r="DM53" s="643"/>
      <c r="DN53" s="643"/>
      <c r="DO53" s="643"/>
      <c r="DP53" s="643"/>
      <c r="DQ53" s="643"/>
      <c r="DR53" s="643"/>
      <c r="DS53" s="643"/>
      <c r="DT53" s="643"/>
      <c r="DU53" s="643"/>
      <c r="DV53" s="643"/>
      <c r="DW53" s="643"/>
      <c r="DX53" s="643"/>
      <c r="DY53" s="643"/>
      <c r="DZ53" s="643"/>
      <c r="EA53" s="643"/>
      <c r="EB53" s="643"/>
      <c r="EC53" s="643"/>
      <c r="ED53" s="643"/>
      <c r="EE53" s="643"/>
      <c r="EF53" s="643"/>
      <c r="EG53" s="643"/>
      <c r="EH53" s="643"/>
      <c r="EI53" s="643"/>
      <c r="EJ53" s="643"/>
      <c r="EK53" s="643"/>
      <c r="EL53" s="643"/>
      <c r="EM53" s="643"/>
      <c r="EN53" s="643"/>
      <c r="EO53" s="643"/>
      <c r="EP53" s="643"/>
      <c r="EQ53" s="643"/>
      <c r="ER53" s="643"/>
      <c r="ES53" s="643"/>
      <c r="ET53" s="643"/>
      <c r="EU53" s="643"/>
      <c r="EV53" s="643"/>
      <c r="EW53" s="643"/>
      <c r="EX53" s="643"/>
      <c r="EY53" s="643"/>
      <c r="EZ53" s="643"/>
      <c r="FA53" s="643"/>
      <c r="FB53" s="643"/>
      <c r="FC53" s="643"/>
      <c r="FD53" s="643"/>
      <c r="FE53" s="643"/>
      <c r="FF53" s="643"/>
      <c r="FG53" s="643"/>
      <c r="FH53" s="643"/>
      <c r="FI53" s="643"/>
      <c r="FJ53" s="643"/>
      <c r="FK53" s="643"/>
      <c r="FL53" s="643"/>
      <c r="FM53" s="643"/>
      <c r="FN53" s="643"/>
      <c r="FO53" s="643"/>
      <c r="FP53" s="643"/>
      <c r="FQ53" s="643"/>
      <c r="FR53" s="643"/>
      <c r="FS53" s="643"/>
      <c r="FT53" s="643"/>
      <c r="FU53" s="643"/>
      <c r="FV53" s="643"/>
      <c r="FW53" s="643"/>
      <c r="FX53" s="643"/>
      <c r="FY53" s="643"/>
      <c r="FZ53" s="643"/>
      <c r="GA53" s="643"/>
      <c r="GB53" s="643"/>
      <c r="GC53" s="643"/>
      <c r="GD53" s="643"/>
      <c r="GE53" s="643"/>
      <c r="GF53" s="643"/>
      <c r="GG53" s="643"/>
      <c r="GH53" s="643"/>
      <c r="GI53" s="643"/>
      <c r="GJ53" s="643"/>
      <c r="GK53" s="643"/>
      <c r="GL53" s="643"/>
      <c r="GM53" s="643"/>
      <c r="GN53" s="643"/>
      <c r="GO53" s="643"/>
      <c r="GP53" s="643"/>
      <c r="GQ53" s="643"/>
      <c r="GR53" s="643"/>
      <c r="GS53" s="643"/>
      <c r="GT53" s="643"/>
      <c r="GU53" s="643"/>
      <c r="GV53" s="643"/>
      <c r="GW53" s="643"/>
      <c r="GX53" s="643"/>
      <c r="GY53" s="643"/>
      <c r="GZ53" s="643"/>
      <c r="HA53" s="643"/>
      <c r="HB53" s="643"/>
      <c r="HC53" s="643"/>
      <c r="HD53" s="643"/>
      <c r="HE53" s="643"/>
      <c r="HF53" s="643"/>
      <c r="HG53" s="643"/>
      <c r="HH53" s="643"/>
      <c r="HI53" s="643"/>
      <c r="HJ53" s="643"/>
      <c r="HK53" s="643"/>
      <c r="HL53" s="643"/>
      <c r="HM53" s="643"/>
      <c r="HN53" s="643"/>
      <c r="HO53" s="643"/>
      <c r="HP53" s="643"/>
      <c r="HQ53" s="643"/>
      <c r="HR53" s="643"/>
      <c r="HS53" s="643"/>
      <c r="HT53" s="643"/>
      <c r="HU53" s="643"/>
      <c r="HV53" s="643"/>
      <c r="HW53" s="643"/>
      <c r="HX53" s="643"/>
      <c r="HY53" s="643"/>
      <c r="HZ53" s="643"/>
      <c r="IA53" s="643"/>
      <c r="IB53" s="643"/>
      <c r="IC53" s="643"/>
      <c r="ID53" s="643"/>
      <c r="IE53" s="643"/>
      <c r="IF53" s="643"/>
      <c r="IG53" s="643"/>
      <c r="IH53" s="643"/>
      <c r="II53" s="643"/>
      <c r="IJ53" s="643"/>
      <c r="IK53" s="643"/>
      <c r="IL53" s="643"/>
      <c r="IM53" s="643"/>
      <c r="IN53" s="643"/>
      <c r="IO53" s="643"/>
      <c r="IP53" s="643"/>
      <c r="IQ53" s="643"/>
      <c r="IR53" s="643"/>
      <c r="IS53" s="643"/>
    </row>
    <row r="54" spans="1:253" ht="12.75" customHeight="1">
      <c r="A54" s="676">
        <v>45</v>
      </c>
      <c r="B54" s="677">
        <v>615200</v>
      </c>
      <c r="C54" s="665" t="s">
        <v>773</v>
      </c>
      <c r="D54" s="654"/>
      <c r="E54" s="654"/>
      <c r="F54" s="655">
        <f t="shared" si="2"/>
        <v>0</v>
      </c>
      <c r="G54" s="654"/>
      <c r="H54" s="654"/>
      <c r="I54" s="654">
        <f t="shared" si="0"/>
        <v>0</v>
      </c>
      <c r="J54" s="656" t="e">
        <f t="shared" si="1"/>
        <v>#DIV/0!</v>
      </c>
      <c r="K54" s="657" t="e">
        <f t="shared" si="3"/>
        <v>#DIV/0!</v>
      </c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3"/>
      <c r="AD54" s="643"/>
      <c r="AE54" s="643"/>
      <c r="AF54" s="643"/>
      <c r="AG54" s="643"/>
      <c r="AH54" s="643"/>
      <c r="AI54" s="643"/>
      <c r="AJ54" s="643"/>
      <c r="AK54" s="643"/>
      <c r="AL54" s="643"/>
      <c r="AM54" s="643"/>
      <c r="AN54" s="643"/>
      <c r="AO54" s="643"/>
      <c r="AP54" s="643"/>
      <c r="AQ54" s="643"/>
      <c r="AR54" s="643"/>
      <c r="AS54" s="643"/>
      <c r="AT54" s="643"/>
      <c r="AU54" s="643"/>
      <c r="AV54" s="643"/>
      <c r="AW54" s="643"/>
      <c r="AX54" s="643"/>
      <c r="AY54" s="643"/>
      <c r="AZ54" s="643"/>
      <c r="BA54" s="643"/>
      <c r="BB54" s="643"/>
      <c r="BC54" s="643"/>
      <c r="BD54" s="643"/>
      <c r="BE54" s="643"/>
      <c r="BF54" s="643"/>
      <c r="BG54" s="643"/>
      <c r="BH54" s="643"/>
      <c r="BI54" s="643"/>
      <c r="BJ54" s="643"/>
      <c r="BK54" s="643"/>
      <c r="BL54" s="643"/>
      <c r="BM54" s="643"/>
      <c r="BN54" s="643"/>
      <c r="BO54" s="643"/>
      <c r="BP54" s="643"/>
      <c r="BQ54" s="643"/>
      <c r="BR54" s="643"/>
      <c r="BS54" s="643"/>
      <c r="BT54" s="643"/>
      <c r="BU54" s="643"/>
      <c r="BV54" s="643"/>
      <c r="BW54" s="643"/>
      <c r="BX54" s="643"/>
      <c r="BY54" s="643"/>
      <c r="BZ54" s="643"/>
      <c r="CA54" s="643"/>
      <c r="CB54" s="643"/>
      <c r="CC54" s="643"/>
      <c r="CD54" s="643"/>
      <c r="CE54" s="643"/>
      <c r="CF54" s="643"/>
      <c r="CG54" s="643"/>
      <c r="CH54" s="643"/>
      <c r="CI54" s="643"/>
      <c r="CJ54" s="643"/>
      <c r="CK54" s="643"/>
      <c r="CL54" s="643"/>
      <c r="CM54" s="643"/>
      <c r="CN54" s="643"/>
      <c r="CO54" s="643"/>
      <c r="CP54" s="643"/>
      <c r="CQ54" s="643"/>
      <c r="CR54" s="643"/>
      <c r="CS54" s="643"/>
      <c r="CT54" s="643"/>
      <c r="CU54" s="643"/>
      <c r="CV54" s="643"/>
      <c r="CW54" s="643"/>
      <c r="CX54" s="643"/>
      <c r="CY54" s="643"/>
      <c r="CZ54" s="643"/>
      <c r="DA54" s="643"/>
      <c r="DB54" s="643"/>
      <c r="DC54" s="643"/>
      <c r="DD54" s="643"/>
      <c r="DE54" s="643"/>
      <c r="DF54" s="643"/>
      <c r="DG54" s="643"/>
      <c r="DH54" s="643"/>
      <c r="DI54" s="643"/>
      <c r="DJ54" s="643"/>
      <c r="DK54" s="643"/>
      <c r="DL54" s="643"/>
      <c r="DM54" s="643"/>
      <c r="DN54" s="643"/>
      <c r="DO54" s="643"/>
      <c r="DP54" s="643"/>
      <c r="DQ54" s="643"/>
      <c r="DR54" s="643"/>
      <c r="DS54" s="643"/>
      <c r="DT54" s="643"/>
      <c r="DU54" s="643"/>
      <c r="DV54" s="643"/>
      <c r="DW54" s="643"/>
      <c r="DX54" s="643"/>
      <c r="DY54" s="643"/>
      <c r="DZ54" s="643"/>
      <c r="EA54" s="643"/>
      <c r="EB54" s="643"/>
      <c r="EC54" s="643"/>
      <c r="ED54" s="643"/>
      <c r="EE54" s="643"/>
      <c r="EF54" s="643"/>
      <c r="EG54" s="643"/>
      <c r="EH54" s="643"/>
      <c r="EI54" s="643"/>
      <c r="EJ54" s="643"/>
      <c r="EK54" s="643"/>
      <c r="EL54" s="643"/>
      <c r="EM54" s="643"/>
      <c r="EN54" s="643"/>
      <c r="EO54" s="643"/>
      <c r="EP54" s="643"/>
      <c r="EQ54" s="643"/>
      <c r="ER54" s="643"/>
      <c r="ES54" s="643"/>
      <c r="ET54" s="643"/>
      <c r="EU54" s="643"/>
      <c r="EV54" s="643"/>
      <c r="EW54" s="643"/>
      <c r="EX54" s="643"/>
      <c r="EY54" s="643"/>
      <c r="EZ54" s="643"/>
      <c r="FA54" s="643"/>
      <c r="FB54" s="643"/>
      <c r="FC54" s="643"/>
      <c r="FD54" s="643"/>
      <c r="FE54" s="643"/>
      <c r="FF54" s="643"/>
      <c r="FG54" s="643"/>
      <c r="FH54" s="643"/>
      <c r="FI54" s="643"/>
      <c r="FJ54" s="643"/>
      <c r="FK54" s="643"/>
      <c r="FL54" s="643"/>
      <c r="FM54" s="643"/>
      <c r="FN54" s="643"/>
      <c r="FO54" s="643"/>
      <c r="FP54" s="643"/>
      <c r="FQ54" s="643"/>
      <c r="FR54" s="643"/>
      <c r="FS54" s="643"/>
      <c r="FT54" s="643"/>
      <c r="FU54" s="643"/>
      <c r="FV54" s="643"/>
      <c r="FW54" s="643"/>
      <c r="FX54" s="643"/>
      <c r="FY54" s="643"/>
      <c r="FZ54" s="643"/>
      <c r="GA54" s="643"/>
      <c r="GB54" s="643"/>
      <c r="GC54" s="643"/>
      <c r="GD54" s="643"/>
      <c r="GE54" s="643"/>
      <c r="GF54" s="643"/>
      <c r="GG54" s="643"/>
      <c r="GH54" s="643"/>
      <c r="GI54" s="643"/>
      <c r="GJ54" s="643"/>
      <c r="GK54" s="643"/>
      <c r="GL54" s="643"/>
      <c r="GM54" s="643"/>
      <c r="GN54" s="643"/>
      <c r="GO54" s="643"/>
      <c r="GP54" s="643"/>
      <c r="GQ54" s="643"/>
      <c r="GR54" s="643"/>
      <c r="GS54" s="643"/>
      <c r="GT54" s="643"/>
      <c r="GU54" s="643"/>
      <c r="GV54" s="643"/>
      <c r="GW54" s="643"/>
      <c r="GX54" s="643"/>
      <c r="GY54" s="643"/>
      <c r="GZ54" s="643"/>
      <c r="HA54" s="643"/>
      <c r="HB54" s="643"/>
      <c r="HC54" s="643"/>
      <c r="HD54" s="643"/>
      <c r="HE54" s="643"/>
      <c r="HF54" s="643"/>
      <c r="HG54" s="643"/>
      <c r="HH54" s="643"/>
      <c r="HI54" s="643"/>
      <c r="HJ54" s="643"/>
      <c r="HK54" s="643"/>
      <c r="HL54" s="643"/>
      <c r="HM54" s="643"/>
      <c r="HN54" s="643"/>
      <c r="HO54" s="643"/>
      <c r="HP54" s="643"/>
      <c r="HQ54" s="643"/>
      <c r="HR54" s="643"/>
      <c r="HS54" s="643"/>
      <c r="HT54" s="643"/>
      <c r="HU54" s="643"/>
      <c r="HV54" s="643"/>
      <c r="HW54" s="643"/>
      <c r="HX54" s="643"/>
      <c r="HY54" s="643"/>
      <c r="HZ54" s="643"/>
      <c r="IA54" s="643"/>
      <c r="IB54" s="643"/>
      <c r="IC54" s="643"/>
      <c r="ID54" s="643"/>
      <c r="IE54" s="643"/>
      <c r="IF54" s="643"/>
      <c r="IG54" s="643"/>
      <c r="IH54" s="643"/>
      <c r="II54" s="643"/>
      <c r="IJ54" s="643"/>
      <c r="IK54" s="643"/>
      <c r="IL54" s="643"/>
      <c r="IM54" s="643"/>
      <c r="IN54" s="643"/>
      <c r="IO54" s="643"/>
      <c r="IP54" s="643"/>
      <c r="IQ54" s="643"/>
      <c r="IR54" s="643"/>
      <c r="IS54" s="643"/>
    </row>
    <row r="55" spans="1:253" ht="12.75" customHeight="1">
      <c r="A55" s="676">
        <v>46</v>
      </c>
      <c r="B55" s="677">
        <v>615300</v>
      </c>
      <c r="C55" s="665" t="s">
        <v>279</v>
      </c>
      <c r="D55" s="654"/>
      <c r="E55" s="654"/>
      <c r="F55" s="655">
        <f t="shared" si="2"/>
        <v>0</v>
      </c>
      <c r="G55" s="654"/>
      <c r="H55" s="654"/>
      <c r="I55" s="654">
        <f t="shared" si="0"/>
        <v>0</v>
      </c>
      <c r="J55" s="656" t="e">
        <f t="shared" si="1"/>
        <v>#DIV/0!</v>
      </c>
      <c r="K55" s="657" t="e">
        <f t="shared" si="3"/>
        <v>#DIV/0!</v>
      </c>
      <c r="L55" s="643"/>
      <c r="M55" s="643"/>
      <c r="N55" s="643"/>
      <c r="O55" s="643"/>
      <c r="P55" s="643"/>
      <c r="Q55" s="643"/>
      <c r="R55" s="643"/>
      <c r="S55" s="643"/>
      <c r="T55" s="643"/>
      <c r="U55" s="643"/>
      <c r="V55" s="643"/>
      <c r="W55" s="643"/>
      <c r="X55" s="643"/>
      <c r="Y55" s="643"/>
      <c r="Z55" s="643"/>
      <c r="AA55" s="643"/>
      <c r="AB55" s="643"/>
      <c r="AC55" s="643"/>
      <c r="AD55" s="643"/>
      <c r="AE55" s="643"/>
      <c r="AF55" s="643"/>
      <c r="AG55" s="643"/>
      <c r="AH55" s="643"/>
      <c r="AI55" s="643"/>
      <c r="AJ55" s="643"/>
      <c r="AK55" s="643"/>
      <c r="AL55" s="643"/>
      <c r="AM55" s="643"/>
      <c r="AN55" s="643"/>
      <c r="AO55" s="643"/>
      <c r="AP55" s="643"/>
      <c r="AQ55" s="643"/>
      <c r="AR55" s="643"/>
      <c r="AS55" s="643"/>
      <c r="AT55" s="643"/>
      <c r="AU55" s="643"/>
      <c r="AV55" s="643"/>
      <c r="AW55" s="643"/>
      <c r="AX55" s="643"/>
      <c r="AY55" s="643"/>
      <c r="AZ55" s="643"/>
      <c r="BA55" s="643"/>
      <c r="BB55" s="643"/>
      <c r="BC55" s="643"/>
      <c r="BD55" s="643"/>
      <c r="BE55" s="643"/>
      <c r="BF55" s="643"/>
      <c r="BG55" s="643"/>
      <c r="BH55" s="643"/>
      <c r="BI55" s="643"/>
      <c r="BJ55" s="643"/>
      <c r="BK55" s="643"/>
      <c r="BL55" s="643"/>
      <c r="BM55" s="643"/>
      <c r="BN55" s="643"/>
      <c r="BO55" s="643"/>
      <c r="BP55" s="643"/>
      <c r="BQ55" s="643"/>
      <c r="BR55" s="643"/>
      <c r="BS55" s="643"/>
      <c r="BT55" s="643"/>
      <c r="BU55" s="643"/>
      <c r="BV55" s="643"/>
      <c r="BW55" s="643"/>
      <c r="BX55" s="643"/>
      <c r="BY55" s="643"/>
      <c r="BZ55" s="643"/>
      <c r="CA55" s="643"/>
      <c r="CB55" s="643"/>
      <c r="CC55" s="643"/>
      <c r="CD55" s="643"/>
      <c r="CE55" s="643"/>
      <c r="CF55" s="643"/>
      <c r="CG55" s="643"/>
      <c r="CH55" s="643"/>
      <c r="CI55" s="643"/>
      <c r="CJ55" s="643"/>
      <c r="CK55" s="643"/>
      <c r="CL55" s="643"/>
      <c r="CM55" s="643"/>
      <c r="CN55" s="643"/>
      <c r="CO55" s="643"/>
      <c r="CP55" s="643"/>
      <c r="CQ55" s="643"/>
      <c r="CR55" s="643"/>
      <c r="CS55" s="643"/>
      <c r="CT55" s="643"/>
      <c r="CU55" s="643"/>
      <c r="CV55" s="643"/>
      <c r="CW55" s="643"/>
      <c r="CX55" s="643"/>
      <c r="CY55" s="643"/>
      <c r="CZ55" s="643"/>
      <c r="DA55" s="643"/>
      <c r="DB55" s="643"/>
      <c r="DC55" s="643"/>
      <c r="DD55" s="643"/>
      <c r="DE55" s="643"/>
      <c r="DF55" s="643"/>
      <c r="DG55" s="643"/>
      <c r="DH55" s="643"/>
      <c r="DI55" s="643"/>
      <c r="DJ55" s="643"/>
      <c r="DK55" s="643"/>
      <c r="DL55" s="643"/>
      <c r="DM55" s="643"/>
      <c r="DN55" s="643"/>
      <c r="DO55" s="643"/>
      <c r="DP55" s="643"/>
      <c r="DQ55" s="643"/>
      <c r="DR55" s="643"/>
      <c r="DS55" s="643"/>
      <c r="DT55" s="643"/>
      <c r="DU55" s="643"/>
      <c r="DV55" s="643"/>
      <c r="DW55" s="643"/>
      <c r="DX55" s="643"/>
      <c r="DY55" s="643"/>
      <c r="DZ55" s="643"/>
      <c r="EA55" s="643"/>
      <c r="EB55" s="643"/>
      <c r="EC55" s="643"/>
      <c r="ED55" s="643"/>
      <c r="EE55" s="643"/>
      <c r="EF55" s="643"/>
      <c r="EG55" s="643"/>
      <c r="EH55" s="643"/>
      <c r="EI55" s="643"/>
      <c r="EJ55" s="643"/>
      <c r="EK55" s="643"/>
      <c r="EL55" s="643"/>
      <c r="EM55" s="643"/>
      <c r="EN55" s="643"/>
      <c r="EO55" s="643"/>
      <c r="EP55" s="643"/>
      <c r="EQ55" s="643"/>
      <c r="ER55" s="643"/>
      <c r="ES55" s="643"/>
      <c r="ET55" s="643"/>
      <c r="EU55" s="643"/>
      <c r="EV55" s="643"/>
      <c r="EW55" s="643"/>
      <c r="EX55" s="643"/>
      <c r="EY55" s="643"/>
      <c r="EZ55" s="643"/>
      <c r="FA55" s="643"/>
      <c r="FB55" s="643"/>
      <c r="FC55" s="643"/>
      <c r="FD55" s="643"/>
      <c r="FE55" s="643"/>
      <c r="FF55" s="643"/>
      <c r="FG55" s="643"/>
      <c r="FH55" s="643"/>
      <c r="FI55" s="643"/>
      <c r="FJ55" s="643"/>
      <c r="FK55" s="643"/>
      <c r="FL55" s="643"/>
      <c r="FM55" s="643"/>
      <c r="FN55" s="643"/>
      <c r="FO55" s="643"/>
      <c r="FP55" s="643"/>
      <c r="FQ55" s="643"/>
      <c r="FR55" s="643"/>
      <c r="FS55" s="643"/>
      <c r="FT55" s="643"/>
      <c r="FU55" s="643"/>
      <c r="FV55" s="643"/>
      <c r="FW55" s="643"/>
      <c r="FX55" s="643"/>
      <c r="FY55" s="643"/>
      <c r="FZ55" s="643"/>
      <c r="GA55" s="643"/>
      <c r="GB55" s="643"/>
      <c r="GC55" s="643"/>
      <c r="GD55" s="643"/>
      <c r="GE55" s="643"/>
      <c r="GF55" s="643"/>
      <c r="GG55" s="643"/>
      <c r="GH55" s="643"/>
      <c r="GI55" s="643"/>
      <c r="GJ55" s="643"/>
      <c r="GK55" s="643"/>
      <c r="GL55" s="643"/>
      <c r="GM55" s="643"/>
      <c r="GN55" s="643"/>
      <c r="GO55" s="643"/>
      <c r="GP55" s="643"/>
      <c r="GQ55" s="643"/>
      <c r="GR55" s="643"/>
      <c r="GS55" s="643"/>
      <c r="GT55" s="643"/>
      <c r="GU55" s="643"/>
      <c r="GV55" s="643"/>
      <c r="GW55" s="643"/>
      <c r="GX55" s="643"/>
      <c r="GY55" s="643"/>
      <c r="GZ55" s="643"/>
      <c r="HA55" s="643"/>
      <c r="HB55" s="643"/>
      <c r="HC55" s="643"/>
      <c r="HD55" s="643"/>
      <c r="HE55" s="643"/>
      <c r="HF55" s="643"/>
      <c r="HG55" s="643"/>
      <c r="HH55" s="643"/>
      <c r="HI55" s="643"/>
      <c r="HJ55" s="643"/>
      <c r="HK55" s="643"/>
      <c r="HL55" s="643"/>
      <c r="HM55" s="643"/>
      <c r="HN55" s="643"/>
      <c r="HO55" s="643"/>
      <c r="HP55" s="643"/>
      <c r="HQ55" s="643"/>
      <c r="HR55" s="643"/>
      <c r="HS55" s="643"/>
      <c r="HT55" s="643"/>
      <c r="HU55" s="643"/>
      <c r="HV55" s="643"/>
      <c r="HW55" s="643"/>
      <c r="HX55" s="643"/>
      <c r="HY55" s="643"/>
      <c r="HZ55" s="643"/>
      <c r="IA55" s="643"/>
      <c r="IB55" s="643"/>
      <c r="IC55" s="643"/>
      <c r="ID55" s="643"/>
      <c r="IE55" s="643"/>
      <c r="IF55" s="643"/>
      <c r="IG55" s="643"/>
      <c r="IH55" s="643"/>
      <c r="II55" s="643"/>
      <c r="IJ55" s="643"/>
      <c r="IK55" s="643"/>
      <c r="IL55" s="643"/>
      <c r="IM55" s="643"/>
      <c r="IN55" s="643"/>
      <c r="IO55" s="643"/>
      <c r="IP55" s="643"/>
      <c r="IQ55" s="643"/>
      <c r="IR55" s="643"/>
      <c r="IS55" s="643"/>
    </row>
    <row r="56" spans="1:253" ht="19.5" customHeight="1">
      <c r="A56" s="652">
        <v>47</v>
      </c>
      <c r="B56" s="668">
        <v>616000</v>
      </c>
      <c r="C56" s="669" t="s">
        <v>774</v>
      </c>
      <c r="D56" s="654">
        <f>SUM(D57:D59)</f>
        <v>0</v>
      </c>
      <c r="E56" s="654">
        <f>SUM(E57:E59)</f>
        <v>0</v>
      </c>
      <c r="F56" s="655">
        <f t="shared" si="2"/>
        <v>0</v>
      </c>
      <c r="G56" s="654">
        <f>SUM(G57:G59)</f>
        <v>0</v>
      </c>
      <c r="H56" s="654">
        <f>SUM(H57:H59)</f>
        <v>0</v>
      </c>
      <c r="I56" s="654">
        <f t="shared" si="0"/>
        <v>0</v>
      </c>
      <c r="J56" s="656" t="e">
        <f t="shared" si="1"/>
        <v>#DIV/0!</v>
      </c>
      <c r="K56" s="664" t="e">
        <f t="shared" si="3"/>
        <v>#DIV/0!</v>
      </c>
      <c r="L56" s="643"/>
      <c r="M56" s="643"/>
      <c r="N56" s="643"/>
      <c r="O56" s="643"/>
      <c r="P56" s="643"/>
      <c r="Q56" s="643"/>
      <c r="R56" s="643"/>
      <c r="S56" s="643"/>
      <c r="T56" s="643"/>
      <c r="U56" s="643"/>
      <c r="V56" s="643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  <c r="AM56" s="643"/>
      <c r="AN56" s="643"/>
      <c r="AO56" s="643"/>
      <c r="AP56" s="643"/>
      <c r="AQ56" s="643"/>
      <c r="AR56" s="643"/>
      <c r="AS56" s="643"/>
      <c r="AT56" s="643"/>
      <c r="AU56" s="643"/>
      <c r="AV56" s="643"/>
      <c r="AW56" s="643"/>
      <c r="AX56" s="643"/>
      <c r="AY56" s="643"/>
      <c r="AZ56" s="643"/>
      <c r="BA56" s="643"/>
      <c r="BB56" s="643"/>
      <c r="BC56" s="643"/>
      <c r="BD56" s="643"/>
      <c r="BE56" s="643"/>
      <c r="BF56" s="643"/>
      <c r="BG56" s="643"/>
      <c r="BH56" s="643"/>
      <c r="BI56" s="643"/>
      <c r="BJ56" s="643"/>
      <c r="BK56" s="643"/>
      <c r="BL56" s="643"/>
      <c r="BM56" s="643"/>
      <c r="BN56" s="643"/>
      <c r="BO56" s="643"/>
      <c r="BP56" s="643"/>
      <c r="BQ56" s="643"/>
      <c r="BR56" s="643"/>
      <c r="BS56" s="643"/>
      <c r="BT56" s="643"/>
      <c r="BU56" s="643"/>
      <c r="BV56" s="643"/>
      <c r="BW56" s="643"/>
      <c r="BX56" s="643"/>
      <c r="BY56" s="643"/>
      <c r="BZ56" s="643"/>
      <c r="CA56" s="643"/>
      <c r="CB56" s="643"/>
      <c r="CC56" s="643"/>
      <c r="CD56" s="643"/>
      <c r="CE56" s="643"/>
      <c r="CF56" s="643"/>
      <c r="CG56" s="643"/>
      <c r="CH56" s="643"/>
      <c r="CI56" s="643"/>
      <c r="CJ56" s="643"/>
      <c r="CK56" s="643"/>
      <c r="CL56" s="643"/>
      <c r="CM56" s="643"/>
      <c r="CN56" s="643"/>
      <c r="CO56" s="643"/>
      <c r="CP56" s="643"/>
      <c r="CQ56" s="643"/>
      <c r="CR56" s="643"/>
      <c r="CS56" s="643"/>
      <c r="CT56" s="643"/>
      <c r="CU56" s="643"/>
      <c r="CV56" s="643"/>
      <c r="CW56" s="643"/>
      <c r="CX56" s="643"/>
      <c r="CY56" s="643"/>
      <c r="CZ56" s="643"/>
      <c r="DA56" s="643"/>
      <c r="DB56" s="643"/>
      <c r="DC56" s="643"/>
      <c r="DD56" s="643"/>
      <c r="DE56" s="643"/>
      <c r="DF56" s="643"/>
      <c r="DG56" s="643"/>
      <c r="DH56" s="643"/>
      <c r="DI56" s="643"/>
      <c r="DJ56" s="643"/>
      <c r="DK56" s="643"/>
      <c r="DL56" s="643"/>
      <c r="DM56" s="643"/>
      <c r="DN56" s="643"/>
      <c r="DO56" s="643"/>
      <c r="DP56" s="643"/>
      <c r="DQ56" s="643"/>
      <c r="DR56" s="643"/>
      <c r="DS56" s="643"/>
      <c r="DT56" s="643"/>
      <c r="DU56" s="643"/>
      <c r="DV56" s="643"/>
      <c r="DW56" s="643"/>
      <c r="DX56" s="643"/>
      <c r="DY56" s="643"/>
      <c r="DZ56" s="643"/>
      <c r="EA56" s="643"/>
      <c r="EB56" s="643"/>
      <c r="EC56" s="643"/>
      <c r="ED56" s="643"/>
      <c r="EE56" s="643"/>
      <c r="EF56" s="643"/>
      <c r="EG56" s="643"/>
      <c r="EH56" s="643"/>
      <c r="EI56" s="643"/>
      <c r="EJ56" s="643"/>
      <c r="EK56" s="643"/>
      <c r="EL56" s="643"/>
      <c r="EM56" s="643"/>
      <c r="EN56" s="643"/>
      <c r="EO56" s="643"/>
      <c r="EP56" s="643"/>
      <c r="EQ56" s="643"/>
      <c r="ER56" s="643"/>
      <c r="ES56" s="643"/>
      <c r="ET56" s="643"/>
      <c r="EU56" s="643"/>
      <c r="EV56" s="643"/>
      <c r="EW56" s="643"/>
      <c r="EX56" s="643"/>
      <c r="EY56" s="643"/>
      <c r="EZ56" s="643"/>
      <c r="FA56" s="643"/>
      <c r="FB56" s="643"/>
      <c r="FC56" s="643"/>
      <c r="FD56" s="643"/>
      <c r="FE56" s="643"/>
      <c r="FF56" s="643"/>
      <c r="FG56" s="643"/>
      <c r="FH56" s="643"/>
      <c r="FI56" s="643"/>
      <c r="FJ56" s="643"/>
      <c r="FK56" s="643"/>
      <c r="FL56" s="643"/>
      <c r="FM56" s="643"/>
      <c r="FN56" s="643"/>
      <c r="FO56" s="643"/>
      <c r="FP56" s="643"/>
      <c r="FQ56" s="643"/>
      <c r="FR56" s="643"/>
      <c r="FS56" s="643"/>
      <c r="FT56" s="643"/>
      <c r="FU56" s="643"/>
      <c r="FV56" s="643"/>
      <c r="FW56" s="643"/>
      <c r="FX56" s="643"/>
      <c r="FY56" s="643"/>
      <c r="FZ56" s="643"/>
      <c r="GA56" s="643"/>
      <c r="GB56" s="643"/>
      <c r="GC56" s="643"/>
      <c r="GD56" s="643"/>
      <c r="GE56" s="643"/>
      <c r="GF56" s="643"/>
      <c r="GG56" s="643"/>
      <c r="GH56" s="643"/>
      <c r="GI56" s="643"/>
      <c r="GJ56" s="643"/>
      <c r="GK56" s="643"/>
      <c r="GL56" s="643"/>
      <c r="GM56" s="643"/>
      <c r="GN56" s="643"/>
      <c r="GO56" s="643"/>
      <c r="GP56" s="643"/>
      <c r="GQ56" s="643"/>
      <c r="GR56" s="643"/>
      <c r="GS56" s="643"/>
      <c r="GT56" s="643"/>
      <c r="GU56" s="643"/>
      <c r="GV56" s="643"/>
      <c r="GW56" s="643"/>
      <c r="GX56" s="643"/>
      <c r="GY56" s="643"/>
      <c r="GZ56" s="643"/>
      <c r="HA56" s="643"/>
      <c r="HB56" s="643"/>
      <c r="HC56" s="643"/>
      <c r="HD56" s="643"/>
      <c r="HE56" s="643"/>
      <c r="HF56" s="643"/>
      <c r="HG56" s="643"/>
      <c r="HH56" s="643"/>
      <c r="HI56" s="643"/>
      <c r="HJ56" s="643"/>
      <c r="HK56" s="643"/>
      <c r="HL56" s="643"/>
      <c r="HM56" s="643"/>
      <c r="HN56" s="643"/>
      <c r="HO56" s="643"/>
      <c r="HP56" s="643"/>
      <c r="HQ56" s="643"/>
      <c r="HR56" s="643"/>
      <c r="HS56" s="643"/>
      <c r="HT56" s="643"/>
      <c r="HU56" s="643"/>
      <c r="HV56" s="643"/>
      <c r="HW56" s="643"/>
      <c r="HX56" s="643"/>
      <c r="HY56" s="643"/>
      <c r="HZ56" s="643"/>
      <c r="IA56" s="643"/>
      <c r="IB56" s="643"/>
      <c r="IC56" s="643"/>
      <c r="ID56" s="643"/>
      <c r="IE56" s="643"/>
      <c r="IF56" s="643"/>
      <c r="IG56" s="643"/>
      <c r="IH56" s="643"/>
      <c r="II56" s="643"/>
      <c r="IJ56" s="643"/>
      <c r="IK56" s="643"/>
      <c r="IL56" s="643"/>
      <c r="IM56" s="643"/>
      <c r="IN56" s="643"/>
      <c r="IO56" s="643"/>
      <c r="IP56" s="643"/>
      <c r="IQ56" s="643"/>
      <c r="IR56" s="643"/>
      <c r="IS56" s="643"/>
    </row>
    <row r="57" spans="1:253" ht="15.75" customHeight="1">
      <c r="A57" s="652">
        <v>48</v>
      </c>
      <c r="B57" s="670">
        <v>616100</v>
      </c>
      <c r="C57" s="671" t="s">
        <v>775</v>
      </c>
      <c r="D57" s="654"/>
      <c r="E57" s="654"/>
      <c r="F57" s="655">
        <f t="shared" si="2"/>
        <v>0</v>
      </c>
      <c r="G57" s="654"/>
      <c r="H57" s="654"/>
      <c r="I57" s="654">
        <f t="shared" si="0"/>
        <v>0</v>
      </c>
      <c r="J57" s="656" t="e">
        <f t="shared" si="1"/>
        <v>#DIV/0!</v>
      </c>
      <c r="K57" s="657" t="e">
        <f t="shared" si="3"/>
        <v>#DIV/0!</v>
      </c>
      <c r="L57" s="643"/>
      <c r="M57" s="643"/>
      <c r="N57" s="643"/>
      <c r="O57" s="643"/>
      <c r="P57" s="643"/>
      <c r="Q57" s="643"/>
      <c r="R57" s="643"/>
      <c r="S57" s="643"/>
      <c r="T57" s="643"/>
      <c r="U57" s="643"/>
      <c r="V57" s="643"/>
      <c r="W57" s="643"/>
      <c r="X57" s="643"/>
      <c r="Y57" s="643"/>
      <c r="Z57" s="643"/>
      <c r="AA57" s="643"/>
      <c r="AB57" s="643"/>
      <c r="AC57" s="643"/>
      <c r="AD57" s="643"/>
      <c r="AE57" s="643"/>
      <c r="AF57" s="643"/>
      <c r="AG57" s="643"/>
      <c r="AH57" s="643"/>
      <c r="AI57" s="643"/>
      <c r="AJ57" s="643"/>
      <c r="AK57" s="643"/>
      <c r="AL57" s="643"/>
      <c r="AM57" s="643"/>
      <c r="AN57" s="643"/>
      <c r="AO57" s="643"/>
      <c r="AP57" s="643"/>
      <c r="AQ57" s="643"/>
      <c r="AR57" s="643"/>
      <c r="AS57" s="643"/>
      <c r="AT57" s="643"/>
      <c r="AU57" s="643"/>
      <c r="AV57" s="643"/>
      <c r="AW57" s="643"/>
      <c r="AX57" s="643"/>
      <c r="AY57" s="643"/>
      <c r="AZ57" s="643"/>
      <c r="BA57" s="643"/>
      <c r="BB57" s="643"/>
      <c r="BC57" s="643"/>
      <c r="BD57" s="643"/>
      <c r="BE57" s="643"/>
      <c r="BF57" s="643"/>
      <c r="BG57" s="643"/>
      <c r="BH57" s="643"/>
      <c r="BI57" s="643"/>
      <c r="BJ57" s="643"/>
      <c r="BK57" s="643"/>
      <c r="BL57" s="643"/>
      <c r="BM57" s="643"/>
      <c r="BN57" s="643"/>
      <c r="BO57" s="643"/>
      <c r="BP57" s="643"/>
      <c r="BQ57" s="643"/>
      <c r="BR57" s="643"/>
      <c r="BS57" s="643"/>
      <c r="BT57" s="643"/>
      <c r="BU57" s="643"/>
      <c r="BV57" s="643"/>
      <c r="BW57" s="643"/>
      <c r="BX57" s="643"/>
      <c r="BY57" s="643"/>
      <c r="BZ57" s="643"/>
      <c r="CA57" s="643"/>
      <c r="CB57" s="643"/>
      <c r="CC57" s="643"/>
      <c r="CD57" s="643"/>
      <c r="CE57" s="643"/>
      <c r="CF57" s="643"/>
      <c r="CG57" s="643"/>
      <c r="CH57" s="643"/>
      <c r="CI57" s="643"/>
      <c r="CJ57" s="643"/>
      <c r="CK57" s="643"/>
      <c r="CL57" s="643"/>
      <c r="CM57" s="643"/>
      <c r="CN57" s="643"/>
      <c r="CO57" s="643"/>
      <c r="CP57" s="643"/>
      <c r="CQ57" s="643"/>
      <c r="CR57" s="643"/>
      <c r="CS57" s="643"/>
      <c r="CT57" s="643"/>
      <c r="CU57" s="643"/>
      <c r="CV57" s="643"/>
      <c r="CW57" s="643"/>
      <c r="CX57" s="643"/>
      <c r="CY57" s="643"/>
      <c r="CZ57" s="643"/>
      <c r="DA57" s="643"/>
      <c r="DB57" s="643"/>
      <c r="DC57" s="643"/>
      <c r="DD57" s="643"/>
      <c r="DE57" s="643"/>
      <c r="DF57" s="643"/>
      <c r="DG57" s="643"/>
      <c r="DH57" s="643"/>
      <c r="DI57" s="643"/>
      <c r="DJ57" s="643"/>
      <c r="DK57" s="643"/>
      <c r="DL57" s="643"/>
      <c r="DM57" s="643"/>
      <c r="DN57" s="643"/>
      <c r="DO57" s="643"/>
      <c r="DP57" s="643"/>
      <c r="DQ57" s="643"/>
      <c r="DR57" s="643"/>
      <c r="DS57" s="643"/>
      <c r="DT57" s="643"/>
      <c r="DU57" s="643"/>
      <c r="DV57" s="643"/>
      <c r="DW57" s="643"/>
      <c r="DX57" s="643"/>
      <c r="DY57" s="643"/>
      <c r="DZ57" s="643"/>
      <c r="EA57" s="643"/>
      <c r="EB57" s="643"/>
      <c r="EC57" s="643"/>
      <c r="ED57" s="643"/>
      <c r="EE57" s="643"/>
      <c r="EF57" s="643"/>
      <c r="EG57" s="643"/>
      <c r="EH57" s="643"/>
      <c r="EI57" s="643"/>
      <c r="EJ57" s="643"/>
      <c r="EK57" s="643"/>
      <c r="EL57" s="643"/>
      <c r="EM57" s="643"/>
      <c r="EN57" s="643"/>
      <c r="EO57" s="643"/>
      <c r="EP57" s="643"/>
      <c r="EQ57" s="643"/>
      <c r="ER57" s="643"/>
      <c r="ES57" s="643"/>
      <c r="ET57" s="643"/>
      <c r="EU57" s="643"/>
      <c r="EV57" s="643"/>
      <c r="EW57" s="643"/>
      <c r="EX57" s="643"/>
      <c r="EY57" s="643"/>
      <c r="EZ57" s="643"/>
      <c r="FA57" s="643"/>
      <c r="FB57" s="643"/>
      <c r="FC57" s="643"/>
      <c r="FD57" s="643"/>
      <c r="FE57" s="643"/>
      <c r="FF57" s="643"/>
      <c r="FG57" s="643"/>
      <c r="FH57" s="643"/>
      <c r="FI57" s="643"/>
      <c r="FJ57" s="643"/>
      <c r="FK57" s="643"/>
      <c r="FL57" s="643"/>
      <c r="FM57" s="643"/>
      <c r="FN57" s="643"/>
      <c r="FO57" s="643"/>
      <c r="FP57" s="643"/>
      <c r="FQ57" s="643"/>
      <c r="FR57" s="643"/>
      <c r="FS57" s="643"/>
      <c r="FT57" s="643"/>
      <c r="FU57" s="643"/>
      <c r="FV57" s="643"/>
      <c r="FW57" s="643"/>
      <c r="FX57" s="643"/>
      <c r="FY57" s="643"/>
      <c r="FZ57" s="643"/>
      <c r="GA57" s="643"/>
      <c r="GB57" s="643"/>
      <c r="GC57" s="643"/>
      <c r="GD57" s="643"/>
      <c r="GE57" s="643"/>
      <c r="GF57" s="643"/>
      <c r="GG57" s="643"/>
      <c r="GH57" s="643"/>
      <c r="GI57" s="643"/>
      <c r="GJ57" s="643"/>
      <c r="GK57" s="643"/>
      <c r="GL57" s="643"/>
      <c r="GM57" s="643"/>
      <c r="GN57" s="643"/>
      <c r="GO57" s="643"/>
      <c r="GP57" s="643"/>
      <c r="GQ57" s="643"/>
      <c r="GR57" s="643"/>
      <c r="GS57" s="643"/>
      <c r="GT57" s="643"/>
      <c r="GU57" s="643"/>
      <c r="GV57" s="643"/>
      <c r="GW57" s="643"/>
      <c r="GX57" s="643"/>
      <c r="GY57" s="643"/>
      <c r="GZ57" s="643"/>
      <c r="HA57" s="643"/>
      <c r="HB57" s="643"/>
      <c r="HC57" s="643"/>
      <c r="HD57" s="643"/>
      <c r="HE57" s="643"/>
      <c r="HF57" s="643"/>
      <c r="HG57" s="643"/>
      <c r="HH57" s="643"/>
      <c r="HI57" s="643"/>
      <c r="HJ57" s="643"/>
      <c r="HK57" s="643"/>
      <c r="HL57" s="643"/>
      <c r="HM57" s="643"/>
      <c r="HN57" s="643"/>
      <c r="HO57" s="643"/>
      <c r="HP57" s="643"/>
      <c r="HQ57" s="643"/>
      <c r="HR57" s="643"/>
      <c r="HS57" s="643"/>
      <c r="HT57" s="643"/>
      <c r="HU57" s="643"/>
      <c r="HV57" s="643"/>
      <c r="HW57" s="643"/>
      <c r="HX57" s="643"/>
      <c r="HY57" s="643"/>
      <c r="HZ57" s="643"/>
      <c r="IA57" s="643"/>
      <c r="IB57" s="643"/>
      <c r="IC57" s="643"/>
      <c r="ID57" s="643"/>
      <c r="IE57" s="643"/>
      <c r="IF57" s="643"/>
      <c r="IG57" s="643"/>
      <c r="IH57" s="643"/>
      <c r="II57" s="643"/>
      <c r="IJ57" s="643"/>
      <c r="IK57" s="643"/>
      <c r="IL57" s="643"/>
      <c r="IM57" s="643"/>
      <c r="IN57" s="643"/>
      <c r="IO57" s="643"/>
      <c r="IP57" s="643"/>
      <c r="IQ57" s="643"/>
      <c r="IR57" s="643"/>
      <c r="IS57" s="643"/>
    </row>
    <row r="58" spans="1:253" ht="12.75" customHeight="1">
      <c r="A58" s="652">
        <v>49</v>
      </c>
      <c r="B58" s="670">
        <v>616200</v>
      </c>
      <c r="C58" s="671" t="s">
        <v>288</v>
      </c>
      <c r="D58" s="654"/>
      <c r="E58" s="654"/>
      <c r="F58" s="655">
        <f t="shared" si="2"/>
        <v>0</v>
      </c>
      <c r="G58" s="654"/>
      <c r="H58" s="654"/>
      <c r="I58" s="654">
        <f t="shared" si="0"/>
        <v>0</v>
      </c>
      <c r="J58" s="656" t="e">
        <f t="shared" si="1"/>
        <v>#DIV/0!</v>
      </c>
      <c r="K58" s="657" t="e">
        <f t="shared" si="3"/>
        <v>#DIV/0!</v>
      </c>
      <c r="L58" s="643"/>
      <c r="M58" s="643"/>
      <c r="N58" s="643"/>
      <c r="O58" s="643"/>
      <c r="P58" s="643"/>
      <c r="Q58" s="643"/>
      <c r="R58" s="643"/>
      <c r="S58" s="643"/>
      <c r="T58" s="643"/>
      <c r="U58" s="643"/>
      <c r="V58" s="643"/>
      <c r="W58" s="643"/>
      <c r="X58" s="643"/>
      <c r="Y58" s="643"/>
      <c r="Z58" s="643"/>
      <c r="AA58" s="643"/>
      <c r="AB58" s="643"/>
      <c r="AC58" s="643"/>
      <c r="AD58" s="643"/>
      <c r="AE58" s="643"/>
      <c r="AF58" s="643"/>
      <c r="AG58" s="643"/>
      <c r="AH58" s="643"/>
      <c r="AI58" s="643"/>
      <c r="AJ58" s="643"/>
      <c r="AK58" s="643"/>
      <c r="AL58" s="643"/>
      <c r="AM58" s="643"/>
      <c r="AN58" s="643"/>
      <c r="AO58" s="643"/>
      <c r="AP58" s="643"/>
      <c r="AQ58" s="643"/>
      <c r="AR58" s="643"/>
      <c r="AS58" s="643"/>
      <c r="AT58" s="643"/>
      <c r="AU58" s="643"/>
      <c r="AV58" s="643"/>
      <c r="AW58" s="643"/>
      <c r="AX58" s="643"/>
      <c r="AY58" s="643"/>
      <c r="AZ58" s="643"/>
      <c r="BA58" s="643"/>
      <c r="BB58" s="643"/>
      <c r="BC58" s="643"/>
      <c r="BD58" s="643"/>
      <c r="BE58" s="643"/>
      <c r="BF58" s="643"/>
      <c r="BG58" s="643"/>
      <c r="BH58" s="643"/>
      <c r="BI58" s="643"/>
      <c r="BJ58" s="643"/>
      <c r="BK58" s="643"/>
      <c r="BL58" s="643"/>
      <c r="BM58" s="643"/>
      <c r="BN58" s="643"/>
      <c r="BO58" s="643"/>
      <c r="BP58" s="643"/>
      <c r="BQ58" s="643"/>
      <c r="BR58" s="643"/>
      <c r="BS58" s="643"/>
      <c r="BT58" s="643"/>
      <c r="BU58" s="643"/>
      <c r="BV58" s="643"/>
      <c r="BW58" s="643"/>
      <c r="BX58" s="643"/>
      <c r="BY58" s="643"/>
      <c r="BZ58" s="643"/>
      <c r="CA58" s="643"/>
      <c r="CB58" s="643"/>
      <c r="CC58" s="643"/>
      <c r="CD58" s="643"/>
      <c r="CE58" s="643"/>
      <c r="CF58" s="643"/>
      <c r="CG58" s="643"/>
      <c r="CH58" s="643"/>
      <c r="CI58" s="643"/>
      <c r="CJ58" s="643"/>
      <c r="CK58" s="643"/>
      <c r="CL58" s="643"/>
      <c r="CM58" s="643"/>
      <c r="CN58" s="643"/>
      <c r="CO58" s="643"/>
      <c r="CP58" s="643"/>
      <c r="CQ58" s="643"/>
      <c r="CR58" s="643"/>
      <c r="CS58" s="643"/>
      <c r="CT58" s="643"/>
      <c r="CU58" s="643"/>
      <c r="CV58" s="643"/>
      <c r="CW58" s="643"/>
      <c r="CX58" s="643"/>
      <c r="CY58" s="643"/>
      <c r="CZ58" s="643"/>
      <c r="DA58" s="643"/>
      <c r="DB58" s="643"/>
      <c r="DC58" s="643"/>
      <c r="DD58" s="643"/>
      <c r="DE58" s="643"/>
      <c r="DF58" s="643"/>
      <c r="DG58" s="643"/>
      <c r="DH58" s="643"/>
      <c r="DI58" s="643"/>
      <c r="DJ58" s="643"/>
      <c r="DK58" s="643"/>
      <c r="DL58" s="643"/>
      <c r="DM58" s="643"/>
      <c r="DN58" s="643"/>
      <c r="DO58" s="643"/>
      <c r="DP58" s="643"/>
      <c r="DQ58" s="643"/>
      <c r="DR58" s="643"/>
      <c r="DS58" s="643"/>
      <c r="DT58" s="643"/>
      <c r="DU58" s="643"/>
      <c r="DV58" s="643"/>
      <c r="DW58" s="643"/>
      <c r="DX58" s="643"/>
      <c r="DY58" s="643"/>
      <c r="DZ58" s="643"/>
      <c r="EA58" s="643"/>
      <c r="EB58" s="643"/>
      <c r="EC58" s="643"/>
      <c r="ED58" s="643"/>
      <c r="EE58" s="643"/>
      <c r="EF58" s="643"/>
      <c r="EG58" s="643"/>
      <c r="EH58" s="643"/>
      <c r="EI58" s="643"/>
      <c r="EJ58" s="643"/>
      <c r="EK58" s="643"/>
      <c r="EL58" s="643"/>
      <c r="EM58" s="643"/>
      <c r="EN58" s="643"/>
      <c r="EO58" s="643"/>
      <c r="EP58" s="643"/>
      <c r="EQ58" s="643"/>
      <c r="ER58" s="643"/>
      <c r="ES58" s="643"/>
      <c r="ET58" s="643"/>
      <c r="EU58" s="643"/>
      <c r="EV58" s="643"/>
      <c r="EW58" s="643"/>
      <c r="EX58" s="643"/>
      <c r="EY58" s="643"/>
      <c r="EZ58" s="643"/>
      <c r="FA58" s="643"/>
      <c r="FB58" s="643"/>
      <c r="FC58" s="643"/>
      <c r="FD58" s="643"/>
      <c r="FE58" s="643"/>
      <c r="FF58" s="643"/>
      <c r="FG58" s="643"/>
      <c r="FH58" s="643"/>
      <c r="FI58" s="643"/>
      <c r="FJ58" s="643"/>
      <c r="FK58" s="643"/>
      <c r="FL58" s="643"/>
      <c r="FM58" s="643"/>
      <c r="FN58" s="643"/>
      <c r="FO58" s="643"/>
      <c r="FP58" s="643"/>
      <c r="FQ58" s="643"/>
      <c r="FR58" s="643"/>
      <c r="FS58" s="643"/>
      <c r="FT58" s="643"/>
      <c r="FU58" s="643"/>
      <c r="FV58" s="643"/>
      <c r="FW58" s="643"/>
      <c r="FX58" s="643"/>
      <c r="FY58" s="643"/>
      <c r="FZ58" s="643"/>
      <c r="GA58" s="643"/>
      <c r="GB58" s="643"/>
      <c r="GC58" s="643"/>
      <c r="GD58" s="643"/>
      <c r="GE58" s="643"/>
      <c r="GF58" s="643"/>
      <c r="GG58" s="643"/>
      <c r="GH58" s="643"/>
      <c r="GI58" s="643"/>
      <c r="GJ58" s="643"/>
      <c r="GK58" s="643"/>
      <c r="GL58" s="643"/>
      <c r="GM58" s="643"/>
      <c r="GN58" s="643"/>
      <c r="GO58" s="643"/>
      <c r="GP58" s="643"/>
      <c r="GQ58" s="643"/>
      <c r="GR58" s="643"/>
      <c r="GS58" s="643"/>
      <c r="GT58" s="643"/>
      <c r="GU58" s="643"/>
      <c r="GV58" s="643"/>
      <c r="GW58" s="643"/>
      <c r="GX58" s="643"/>
      <c r="GY58" s="643"/>
      <c r="GZ58" s="643"/>
      <c r="HA58" s="643"/>
      <c r="HB58" s="643"/>
      <c r="HC58" s="643"/>
      <c r="HD58" s="643"/>
      <c r="HE58" s="643"/>
      <c r="HF58" s="643"/>
      <c r="HG58" s="643"/>
      <c r="HH58" s="643"/>
      <c r="HI58" s="643"/>
      <c r="HJ58" s="643"/>
      <c r="HK58" s="643"/>
      <c r="HL58" s="643"/>
      <c r="HM58" s="643"/>
      <c r="HN58" s="643"/>
      <c r="HO58" s="643"/>
      <c r="HP58" s="643"/>
      <c r="HQ58" s="643"/>
      <c r="HR58" s="643"/>
      <c r="HS58" s="643"/>
      <c r="HT58" s="643"/>
      <c r="HU58" s="643"/>
      <c r="HV58" s="643"/>
      <c r="HW58" s="643"/>
      <c r="HX58" s="643"/>
      <c r="HY58" s="643"/>
      <c r="HZ58" s="643"/>
      <c r="IA58" s="643"/>
      <c r="IB58" s="643"/>
      <c r="IC58" s="643"/>
      <c r="ID58" s="643"/>
      <c r="IE58" s="643"/>
      <c r="IF58" s="643"/>
      <c r="IG58" s="643"/>
      <c r="IH58" s="643"/>
      <c r="II58" s="643"/>
      <c r="IJ58" s="643"/>
      <c r="IK58" s="643"/>
      <c r="IL58" s="643"/>
      <c r="IM58" s="643"/>
      <c r="IN58" s="643"/>
      <c r="IO58" s="643"/>
      <c r="IP58" s="643"/>
      <c r="IQ58" s="643"/>
      <c r="IR58" s="643"/>
      <c r="IS58" s="643"/>
    </row>
    <row r="59" spans="1:253" ht="12.75" customHeight="1">
      <c r="A59" s="652">
        <v>50</v>
      </c>
      <c r="B59" s="670">
        <v>616300</v>
      </c>
      <c r="C59" s="671" t="s">
        <v>287</v>
      </c>
      <c r="D59" s="654"/>
      <c r="E59" s="654"/>
      <c r="F59" s="655">
        <f t="shared" si="2"/>
        <v>0</v>
      </c>
      <c r="G59" s="654"/>
      <c r="H59" s="654"/>
      <c r="I59" s="654">
        <f t="shared" si="0"/>
        <v>0</v>
      </c>
      <c r="J59" s="656" t="e">
        <f t="shared" si="1"/>
        <v>#DIV/0!</v>
      </c>
      <c r="K59" s="657" t="e">
        <f t="shared" si="3"/>
        <v>#DIV/0!</v>
      </c>
      <c r="L59" s="643"/>
      <c r="M59" s="643"/>
      <c r="N59" s="643"/>
      <c r="O59" s="643"/>
      <c r="P59" s="643"/>
      <c r="Q59" s="643"/>
      <c r="R59" s="643"/>
      <c r="S59" s="643"/>
      <c r="T59" s="643"/>
      <c r="U59" s="643"/>
      <c r="V59" s="643"/>
      <c r="W59" s="643"/>
      <c r="X59" s="643"/>
      <c r="Y59" s="643"/>
      <c r="Z59" s="643"/>
      <c r="AA59" s="643"/>
      <c r="AB59" s="643"/>
      <c r="AC59" s="643"/>
      <c r="AD59" s="643"/>
      <c r="AE59" s="643"/>
      <c r="AF59" s="643"/>
      <c r="AG59" s="643"/>
      <c r="AH59" s="643"/>
      <c r="AI59" s="643"/>
      <c r="AJ59" s="643"/>
      <c r="AK59" s="643"/>
      <c r="AL59" s="643"/>
      <c r="AM59" s="643"/>
      <c r="AN59" s="643"/>
      <c r="AO59" s="643"/>
      <c r="AP59" s="643"/>
      <c r="AQ59" s="643"/>
      <c r="AR59" s="643"/>
      <c r="AS59" s="643"/>
      <c r="AT59" s="643"/>
      <c r="AU59" s="643"/>
      <c r="AV59" s="643"/>
      <c r="AW59" s="643"/>
      <c r="AX59" s="643"/>
      <c r="AY59" s="643"/>
      <c r="AZ59" s="643"/>
      <c r="BA59" s="643"/>
      <c r="BB59" s="643"/>
      <c r="BC59" s="643"/>
      <c r="BD59" s="643"/>
      <c r="BE59" s="643"/>
      <c r="BF59" s="643"/>
      <c r="BG59" s="643"/>
      <c r="BH59" s="643"/>
      <c r="BI59" s="643"/>
      <c r="BJ59" s="643"/>
      <c r="BK59" s="643"/>
      <c r="BL59" s="643"/>
      <c r="BM59" s="643"/>
      <c r="BN59" s="643"/>
      <c r="BO59" s="643"/>
      <c r="BP59" s="643"/>
      <c r="BQ59" s="643"/>
      <c r="BR59" s="643"/>
      <c r="BS59" s="643"/>
      <c r="BT59" s="643"/>
      <c r="BU59" s="643"/>
      <c r="BV59" s="643"/>
      <c r="BW59" s="643"/>
      <c r="BX59" s="643"/>
      <c r="BY59" s="643"/>
      <c r="BZ59" s="643"/>
      <c r="CA59" s="643"/>
      <c r="CB59" s="643"/>
      <c r="CC59" s="643"/>
      <c r="CD59" s="643"/>
      <c r="CE59" s="643"/>
      <c r="CF59" s="643"/>
      <c r="CG59" s="643"/>
      <c r="CH59" s="643"/>
      <c r="CI59" s="643"/>
      <c r="CJ59" s="643"/>
      <c r="CK59" s="643"/>
      <c r="CL59" s="643"/>
      <c r="CM59" s="643"/>
      <c r="CN59" s="643"/>
      <c r="CO59" s="643"/>
      <c r="CP59" s="643"/>
      <c r="CQ59" s="643"/>
      <c r="CR59" s="643"/>
      <c r="CS59" s="643"/>
      <c r="CT59" s="643"/>
      <c r="CU59" s="643"/>
      <c r="CV59" s="643"/>
      <c r="CW59" s="643"/>
      <c r="CX59" s="643"/>
      <c r="CY59" s="643"/>
      <c r="CZ59" s="643"/>
      <c r="DA59" s="643"/>
      <c r="DB59" s="643"/>
      <c r="DC59" s="643"/>
      <c r="DD59" s="643"/>
      <c r="DE59" s="643"/>
      <c r="DF59" s="643"/>
      <c r="DG59" s="643"/>
      <c r="DH59" s="643"/>
      <c r="DI59" s="643"/>
      <c r="DJ59" s="643"/>
      <c r="DK59" s="643"/>
      <c r="DL59" s="643"/>
      <c r="DM59" s="643"/>
      <c r="DN59" s="643"/>
      <c r="DO59" s="643"/>
      <c r="DP59" s="643"/>
      <c r="DQ59" s="643"/>
      <c r="DR59" s="643"/>
      <c r="DS59" s="643"/>
      <c r="DT59" s="643"/>
      <c r="DU59" s="643"/>
      <c r="DV59" s="643"/>
      <c r="DW59" s="643"/>
      <c r="DX59" s="643"/>
      <c r="DY59" s="643"/>
      <c r="DZ59" s="643"/>
      <c r="EA59" s="643"/>
      <c r="EB59" s="643"/>
      <c r="EC59" s="643"/>
      <c r="ED59" s="643"/>
      <c r="EE59" s="643"/>
      <c r="EF59" s="643"/>
      <c r="EG59" s="643"/>
      <c r="EH59" s="643"/>
      <c r="EI59" s="643"/>
      <c r="EJ59" s="643"/>
      <c r="EK59" s="643"/>
      <c r="EL59" s="643"/>
      <c r="EM59" s="643"/>
      <c r="EN59" s="643"/>
      <c r="EO59" s="643"/>
      <c r="EP59" s="643"/>
      <c r="EQ59" s="643"/>
      <c r="ER59" s="643"/>
      <c r="ES59" s="643"/>
      <c r="ET59" s="643"/>
      <c r="EU59" s="643"/>
      <c r="EV59" s="643"/>
      <c r="EW59" s="643"/>
      <c r="EX59" s="643"/>
      <c r="EY59" s="643"/>
      <c r="EZ59" s="643"/>
      <c r="FA59" s="643"/>
      <c r="FB59" s="643"/>
      <c r="FC59" s="643"/>
      <c r="FD59" s="643"/>
      <c r="FE59" s="643"/>
      <c r="FF59" s="643"/>
      <c r="FG59" s="643"/>
      <c r="FH59" s="643"/>
      <c r="FI59" s="643"/>
      <c r="FJ59" s="643"/>
      <c r="FK59" s="643"/>
      <c r="FL59" s="643"/>
      <c r="FM59" s="643"/>
      <c r="FN59" s="643"/>
      <c r="FO59" s="643"/>
      <c r="FP59" s="643"/>
      <c r="FQ59" s="643"/>
      <c r="FR59" s="643"/>
      <c r="FS59" s="643"/>
      <c r="FT59" s="643"/>
      <c r="FU59" s="643"/>
      <c r="FV59" s="643"/>
      <c r="FW59" s="643"/>
      <c r="FX59" s="643"/>
      <c r="FY59" s="643"/>
      <c r="FZ59" s="643"/>
      <c r="GA59" s="643"/>
      <c r="GB59" s="643"/>
      <c r="GC59" s="643"/>
      <c r="GD59" s="643"/>
      <c r="GE59" s="643"/>
      <c r="GF59" s="643"/>
      <c r="GG59" s="643"/>
      <c r="GH59" s="643"/>
      <c r="GI59" s="643"/>
      <c r="GJ59" s="643"/>
      <c r="GK59" s="643"/>
      <c r="GL59" s="643"/>
      <c r="GM59" s="643"/>
      <c r="GN59" s="643"/>
      <c r="GO59" s="643"/>
      <c r="GP59" s="643"/>
      <c r="GQ59" s="643"/>
      <c r="GR59" s="643"/>
      <c r="GS59" s="643"/>
      <c r="GT59" s="643"/>
      <c r="GU59" s="643"/>
      <c r="GV59" s="643"/>
      <c r="GW59" s="643"/>
      <c r="GX59" s="643"/>
      <c r="GY59" s="643"/>
      <c r="GZ59" s="643"/>
      <c r="HA59" s="643"/>
      <c r="HB59" s="643"/>
      <c r="HC59" s="643"/>
      <c r="HD59" s="643"/>
      <c r="HE59" s="643"/>
      <c r="HF59" s="643"/>
      <c r="HG59" s="643"/>
      <c r="HH59" s="643"/>
      <c r="HI59" s="643"/>
      <c r="HJ59" s="643"/>
      <c r="HK59" s="643"/>
      <c r="HL59" s="643"/>
      <c r="HM59" s="643"/>
      <c r="HN59" s="643"/>
      <c r="HO59" s="643"/>
      <c r="HP59" s="643"/>
      <c r="HQ59" s="643"/>
      <c r="HR59" s="643"/>
      <c r="HS59" s="643"/>
      <c r="HT59" s="643"/>
      <c r="HU59" s="643"/>
      <c r="HV59" s="643"/>
      <c r="HW59" s="643"/>
      <c r="HX59" s="643"/>
      <c r="HY59" s="643"/>
      <c r="HZ59" s="643"/>
      <c r="IA59" s="643"/>
      <c r="IB59" s="643"/>
      <c r="IC59" s="643"/>
      <c r="ID59" s="643"/>
      <c r="IE59" s="643"/>
      <c r="IF59" s="643"/>
      <c r="IG59" s="643"/>
      <c r="IH59" s="643"/>
      <c r="II59" s="643"/>
      <c r="IJ59" s="643"/>
      <c r="IK59" s="643"/>
      <c r="IL59" s="643"/>
      <c r="IM59" s="643"/>
      <c r="IN59" s="643"/>
      <c r="IO59" s="643"/>
      <c r="IP59" s="643"/>
      <c r="IQ59" s="643"/>
      <c r="IR59" s="643"/>
      <c r="IS59" s="643"/>
    </row>
    <row r="60" spans="1:253" ht="12.75" customHeight="1">
      <c r="A60" s="652">
        <v>51</v>
      </c>
      <c r="B60" s="658">
        <v>600000</v>
      </c>
      <c r="C60" s="660" t="s">
        <v>640</v>
      </c>
      <c r="D60" s="654"/>
      <c r="E60" s="654"/>
      <c r="F60" s="655">
        <f t="shared" si="2"/>
        <v>0</v>
      </c>
      <c r="G60" s="678"/>
      <c r="H60" s="678"/>
      <c r="I60" s="678">
        <f t="shared" si="0"/>
        <v>0</v>
      </c>
      <c r="J60" s="656" t="e">
        <f t="shared" si="1"/>
        <v>#DIV/0!</v>
      </c>
      <c r="K60" s="657" t="e">
        <f t="shared" si="3"/>
        <v>#DIV/0!</v>
      </c>
      <c r="L60" s="643"/>
      <c r="M60" s="643"/>
      <c r="N60" s="643"/>
      <c r="O60" s="643"/>
      <c r="P60" s="643"/>
      <c r="Q60" s="643"/>
      <c r="R60" s="643"/>
      <c r="S60" s="643"/>
      <c r="T60" s="643"/>
      <c r="U60" s="643"/>
      <c r="V60" s="643"/>
      <c r="W60" s="643"/>
      <c r="X60" s="643"/>
      <c r="Y60" s="643"/>
      <c r="Z60" s="643"/>
      <c r="AA60" s="643"/>
      <c r="AB60" s="643"/>
      <c r="AC60" s="643"/>
      <c r="AD60" s="643"/>
      <c r="AE60" s="643"/>
      <c r="AF60" s="643"/>
      <c r="AG60" s="643"/>
      <c r="AH60" s="643"/>
      <c r="AI60" s="643"/>
      <c r="AJ60" s="643"/>
      <c r="AK60" s="643"/>
      <c r="AL60" s="643"/>
      <c r="AM60" s="643"/>
      <c r="AN60" s="643"/>
      <c r="AO60" s="643"/>
      <c r="AP60" s="643"/>
      <c r="AQ60" s="643"/>
      <c r="AR60" s="643"/>
      <c r="AS60" s="643"/>
      <c r="AT60" s="643"/>
      <c r="AU60" s="643"/>
      <c r="AV60" s="643"/>
      <c r="AW60" s="643"/>
      <c r="AX60" s="643"/>
      <c r="AY60" s="643"/>
      <c r="AZ60" s="643"/>
      <c r="BA60" s="643"/>
      <c r="BB60" s="643"/>
      <c r="BC60" s="643"/>
      <c r="BD60" s="643"/>
      <c r="BE60" s="643"/>
      <c r="BF60" s="643"/>
      <c r="BG60" s="643"/>
      <c r="BH60" s="643"/>
      <c r="BI60" s="643"/>
      <c r="BJ60" s="643"/>
      <c r="BK60" s="643"/>
      <c r="BL60" s="643"/>
      <c r="BM60" s="643"/>
      <c r="BN60" s="643"/>
      <c r="BO60" s="643"/>
      <c r="BP60" s="643"/>
      <c r="BQ60" s="643"/>
      <c r="BR60" s="643"/>
      <c r="BS60" s="643"/>
      <c r="BT60" s="643"/>
      <c r="BU60" s="643"/>
      <c r="BV60" s="643"/>
      <c r="BW60" s="643"/>
      <c r="BX60" s="643"/>
      <c r="BY60" s="643"/>
      <c r="BZ60" s="643"/>
      <c r="CA60" s="643"/>
      <c r="CB60" s="643"/>
      <c r="CC60" s="643"/>
      <c r="CD60" s="643"/>
      <c r="CE60" s="643"/>
      <c r="CF60" s="643"/>
      <c r="CG60" s="643"/>
      <c r="CH60" s="643"/>
      <c r="CI60" s="643"/>
      <c r="CJ60" s="643"/>
      <c r="CK60" s="643"/>
      <c r="CL60" s="643"/>
      <c r="CM60" s="643"/>
      <c r="CN60" s="643"/>
      <c r="CO60" s="643"/>
      <c r="CP60" s="643"/>
      <c r="CQ60" s="643"/>
      <c r="CR60" s="643"/>
      <c r="CS60" s="643"/>
      <c r="CT60" s="643"/>
      <c r="CU60" s="643"/>
      <c r="CV60" s="643"/>
      <c r="CW60" s="643"/>
      <c r="CX60" s="643"/>
      <c r="CY60" s="643"/>
      <c r="CZ60" s="643"/>
      <c r="DA60" s="643"/>
      <c r="DB60" s="643"/>
      <c r="DC60" s="643"/>
      <c r="DD60" s="643"/>
      <c r="DE60" s="643"/>
      <c r="DF60" s="643"/>
      <c r="DG60" s="643"/>
      <c r="DH60" s="643"/>
      <c r="DI60" s="643"/>
      <c r="DJ60" s="643"/>
      <c r="DK60" s="643"/>
      <c r="DL60" s="643"/>
      <c r="DM60" s="643"/>
      <c r="DN60" s="643"/>
      <c r="DO60" s="643"/>
      <c r="DP60" s="643"/>
      <c r="DQ60" s="643"/>
      <c r="DR60" s="643"/>
      <c r="DS60" s="643"/>
      <c r="DT60" s="643"/>
      <c r="DU60" s="643"/>
      <c r="DV60" s="643"/>
      <c r="DW60" s="643"/>
      <c r="DX60" s="643"/>
      <c r="DY60" s="643"/>
      <c r="DZ60" s="643"/>
      <c r="EA60" s="643"/>
      <c r="EB60" s="643"/>
      <c r="EC60" s="643"/>
      <c r="ED60" s="643"/>
      <c r="EE60" s="643"/>
      <c r="EF60" s="643"/>
      <c r="EG60" s="643"/>
      <c r="EH60" s="643"/>
      <c r="EI60" s="643"/>
      <c r="EJ60" s="643"/>
      <c r="EK60" s="643"/>
      <c r="EL60" s="643"/>
      <c r="EM60" s="643"/>
      <c r="EN60" s="643"/>
      <c r="EO60" s="643"/>
      <c r="EP60" s="643"/>
      <c r="EQ60" s="643"/>
      <c r="ER60" s="643"/>
      <c r="ES60" s="643"/>
      <c r="ET60" s="643"/>
      <c r="EU60" s="643"/>
      <c r="EV60" s="643"/>
      <c r="EW60" s="643"/>
      <c r="EX60" s="643"/>
      <c r="EY60" s="643"/>
      <c r="EZ60" s="643"/>
      <c r="FA60" s="643"/>
      <c r="FB60" s="643"/>
      <c r="FC60" s="643"/>
      <c r="FD60" s="643"/>
      <c r="FE60" s="643"/>
      <c r="FF60" s="643"/>
      <c r="FG60" s="643"/>
      <c r="FH60" s="643"/>
      <c r="FI60" s="643"/>
      <c r="FJ60" s="643"/>
      <c r="FK60" s="643"/>
      <c r="FL60" s="643"/>
      <c r="FM60" s="643"/>
      <c r="FN60" s="643"/>
      <c r="FO60" s="643"/>
      <c r="FP60" s="643"/>
      <c r="FQ60" s="643"/>
      <c r="FR60" s="643"/>
      <c r="FS60" s="643"/>
      <c r="FT60" s="643"/>
      <c r="FU60" s="643"/>
      <c r="FV60" s="643"/>
      <c r="FW60" s="643"/>
      <c r="FX60" s="643"/>
      <c r="FY60" s="643"/>
      <c r="FZ60" s="643"/>
      <c r="GA60" s="643"/>
      <c r="GB60" s="643"/>
      <c r="GC60" s="643"/>
      <c r="GD60" s="643"/>
      <c r="GE60" s="643"/>
      <c r="GF60" s="643"/>
      <c r="GG60" s="643"/>
      <c r="GH60" s="643"/>
      <c r="GI60" s="643"/>
      <c r="GJ60" s="643"/>
      <c r="GK60" s="643"/>
      <c r="GL60" s="643"/>
      <c r="GM60" s="643"/>
      <c r="GN60" s="643"/>
      <c r="GO60" s="643"/>
      <c r="GP60" s="643"/>
      <c r="GQ60" s="643"/>
      <c r="GR60" s="643"/>
      <c r="GS60" s="643"/>
      <c r="GT60" s="643"/>
      <c r="GU60" s="643"/>
      <c r="GV60" s="643"/>
      <c r="GW60" s="643"/>
      <c r="GX60" s="643"/>
      <c r="GY60" s="643"/>
      <c r="GZ60" s="643"/>
      <c r="HA60" s="643"/>
      <c r="HB60" s="643"/>
      <c r="HC60" s="643"/>
      <c r="HD60" s="643"/>
      <c r="HE60" s="643"/>
      <c r="HF60" s="643"/>
      <c r="HG60" s="643"/>
      <c r="HH60" s="643"/>
      <c r="HI60" s="643"/>
      <c r="HJ60" s="643"/>
      <c r="HK60" s="643"/>
      <c r="HL60" s="643"/>
      <c r="HM60" s="643"/>
      <c r="HN60" s="643"/>
      <c r="HO60" s="643"/>
      <c r="HP60" s="643"/>
      <c r="HQ60" s="643"/>
      <c r="HR60" s="643"/>
      <c r="HS60" s="643"/>
      <c r="HT60" s="643"/>
      <c r="HU60" s="643"/>
      <c r="HV60" s="643"/>
      <c r="HW60" s="643"/>
      <c r="HX60" s="643"/>
      <c r="HY60" s="643"/>
      <c r="HZ60" s="643"/>
      <c r="IA60" s="643"/>
      <c r="IB60" s="643"/>
      <c r="IC60" s="643"/>
      <c r="ID60" s="643"/>
      <c r="IE60" s="643"/>
      <c r="IF60" s="643"/>
      <c r="IG60" s="643"/>
      <c r="IH60" s="643"/>
      <c r="II60" s="643"/>
      <c r="IJ60" s="643"/>
      <c r="IK60" s="643"/>
      <c r="IL60" s="643"/>
      <c r="IM60" s="643"/>
      <c r="IN60" s="643"/>
      <c r="IO60" s="643"/>
      <c r="IP60" s="643"/>
      <c r="IQ60" s="643"/>
      <c r="IR60" s="643"/>
      <c r="IS60" s="643"/>
    </row>
    <row r="61" spans="1:253" ht="23.25" customHeight="1">
      <c r="A61" s="666">
        <v>52</v>
      </c>
      <c r="B61" s="679"/>
      <c r="C61" s="649" t="s">
        <v>776</v>
      </c>
      <c r="D61" s="650">
        <f>SUM(D10-D28)</f>
        <v>0</v>
      </c>
      <c r="E61" s="650">
        <f>SUM(E10-E28)</f>
        <v>0</v>
      </c>
      <c r="F61" s="650">
        <f t="shared" si="2"/>
        <v>0</v>
      </c>
      <c r="G61" s="650">
        <f>SUM(G10-G28)</f>
        <v>0</v>
      </c>
      <c r="H61" s="650">
        <f>SUM(H10-H28)</f>
        <v>0</v>
      </c>
      <c r="I61" s="650">
        <f t="shared" si="0"/>
        <v>0</v>
      </c>
      <c r="J61" s="651" t="e">
        <f t="shared" si="1"/>
        <v>#DIV/0!</v>
      </c>
      <c r="K61" s="651" t="e">
        <f t="shared" si="3"/>
        <v>#DIV/0!</v>
      </c>
      <c r="L61" s="643"/>
      <c r="M61" s="643"/>
      <c r="N61" s="643"/>
      <c r="O61" s="643"/>
      <c r="P61" s="643"/>
      <c r="Q61" s="643"/>
      <c r="R61" s="643"/>
      <c r="S61" s="643"/>
      <c r="T61" s="643"/>
      <c r="U61" s="643"/>
      <c r="V61" s="643"/>
      <c r="W61" s="643"/>
      <c r="X61" s="643"/>
      <c r="Y61" s="643"/>
      <c r="Z61" s="643"/>
      <c r="AA61" s="643"/>
      <c r="AB61" s="643"/>
      <c r="AC61" s="643"/>
      <c r="AD61" s="643"/>
      <c r="AE61" s="643"/>
      <c r="AF61" s="643"/>
      <c r="AG61" s="643"/>
      <c r="AH61" s="643"/>
      <c r="AI61" s="643"/>
      <c r="AJ61" s="643"/>
      <c r="AK61" s="643"/>
      <c r="AL61" s="643"/>
      <c r="AM61" s="643"/>
      <c r="AN61" s="643"/>
      <c r="AO61" s="643"/>
      <c r="AP61" s="643"/>
      <c r="AQ61" s="643"/>
      <c r="AR61" s="643"/>
      <c r="AS61" s="643"/>
      <c r="AT61" s="643"/>
      <c r="AU61" s="643"/>
      <c r="AV61" s="643"/>
      <c r="AW61" s="643"/>
      <c r="AX61" s="643"/>
      <c r="AY61" s="643"/>
      <c r="AZ61" s="643"/>
      <c r="BA61" s="643"/>
      <c r="BB61" s="643"/>
      <c r="BC61" s="643"/>
      <c r="BD61" s="643"/>
      <c r="BE61" s="643"/>
      <c r="BF61" s="643"/>
      <c r="BG61" s="643"/>
      <c r="BH61" s="643"/>
      <c r="BI61" s="643"/>
      <c r="BJ61" s="643"/>
      <c r="BK61" s="643"/>
      <c r="BL61" s="643"/>
      <c r="BM61" s="643"/>
      <c r="BN61" s="643"/>
      <c r="BO61" s="643"/>
      <c r="BP61" s="643"/>
      <c r="BQ61" s="643"/>
      <c r="BR61" s="643"/>
      <c r="BS61" s="643"/>
      <c r="BT61" s="643"/>
      <c r="BU61" s="643"/>
      <c r="BV61" s="643"/>
      <c r="BW61" s="643"/>
      <c r="BX61" s="643"/>
      <c r="BY61" s="643"/>
      <c r="BZ61" s="643"/>
      <c r="CA61" s="643"/>
      <c r="CB61" s="643"/>
      <c r="CC61" s="643"/>
      <c r="CD61" s="643"/>
      <c r="CE61" s="643"/>
      <c r="CF61" s="643"/>
      <c r="CG61" s="643"/>
      <c r="CH61" s="643"/>
      <c r="CI61" s="643"/>
      <c r="CJ61" s="643"/>
      <c r="CK61" s="643"/>
      <c r="CL61" s="643"/>
      <c r="CM61" s="643"/>
      <c r="CN61" s="643"/>
      <c r="CO61" s="643"/>
      <c r="CP61" s="643"/>
      <c r="CQ61" s="643"/>
      <c r="CR61" s="643"/>
      <c r="CS61" s="643"/>
      <c r="CT61" s="643"/>
      <c r="CU61" s="643"/>
      <c r="CV61" s="643"/>
      <c r="CW61" s="643"/>
      <c r="CX61" s="643"/>
      <c r="CY61" s="643"/>
      <c r="CZ61" s="643"/>
      <c r="DA61" s="643"/>
      <c r="DB61" s="643"/>
      <c r="DC61" s="643"/>
      <c r="DD61" s="643"/>
      <c r="DE61" s="643"/>
      <c r="DF61" s="643"/>
      <c r="DG61" s="643"/>
      <c r="DH61" s="643"/>
      <c r="DI61" s="643"/>
      <c r="DJ61" s="643"/>
      <c r="DK61" s="643"/>
      <c r="DL61" s="643"/>
      <c r="DM61" s="643"/>
      <c r="DN61" s="643"/>
      <c r="DO61" s="643"/>
      <c r="DP61" s="643"/>
      <c r="DQ61" s="643"/>
      <c r="DR61" s="643"/>
      <c r="DS61" s="643"/>
      <c r="DT61" s="643"/>
      <c r="DU61" s="643"/>
      <c r="DV61" s="643"/>
      <c r="DW61" s="643"/>
      <c r="DX61" s="643"/>
      <c r="DY61" s="643"/>
      <c r="DZ61" s="643"/>
      <c r="EA61" s="643"/>
      <c r="EB61" s="643"/>
      <c r="EC61" s="643"/>
      <c r="ED61" s="643"/>
      <c r="EE61" s="643"/>
      <c r="EF61" s="643"/>
      <c r="EG61" s="643"/>
      <c r="EH61" s="643"/>
      <c r="EI61" s="643"/>
      <c r="EJ61" s="643"/>
      <c r="EK61" s="643"/>
      <c r="EL61" s="643"/>
      <c r="EM61" s="643"/>
      <c r="EN61" s="643"/>
      <c r="EO61" s="643"/>
      <c r="EP61" s="643"/>
      <c r="EQ61" s="643"/>
      <c r="ER61" s="643"/>
      <c r="ES61" s="643"/>
      <c r="ET61" s="643"/>
      <c r="EU61" s="643"/>
      <c r="EV61" s="643"/>
      <c r="EW61" s="643"/>
      <c r="EX61" s="643"/>
      <c r="EY61" s="643"/>
      <c r="EZ61" s="643"/>
      <c r="FA61" s="643"/>
      <c r="FB61" s="643"/>
      <c r="FC61" s="643"/>
      <c r="FD61" s="643"/>
      <c r="FE61" s="643"/>
      <c r="FF61" s="643"/>
      <c r="FG61" s="643"/>
      <c r="FH61" s="643"/>
      <c r="FI61" s="643"/>
      <c r="FJ61" s="643"/>
      <c r="FK61" s="643"/>
      <c r="FL61" s="643"/>
      <c r="FM61" s="643"/>
      <c r="FN61" s="643"/>
      <c r="FO61" s="643"/>
      <c r="FP61" s="643"/>
      <c r="FQ61" s="643"/>
      <c r="FR61" s="643"/>
      <c r="FS61" s="643"/>
      <c r="FT61" s="643"/>
      <c r="FU61" s="643"/>
      <c r="FV61" s="643"/>
      <c r="FW61" s="643"/>
      <c r="FX61" s="643"/>
      <c r="FY61" s="643"/>
      <c r="FZ61" s="643"/>
      <c r="GA61" s="643"/>
      <c r="GB61" s="643"/>
      <c r="GC61" s="643"/>
      <c r="GD61" s="643"/>
      <c r="GE61" s="643"/>
      <c r="GF61" s="643"/>
      <c r="GG61" s="643"/>
      <c r="GH61" s="643"/>
      <c r="GI61" s="643"/>
      <c r="GJ61" s="643"/>
      <c r="GK61" s="643"/>
      <c r="GL61" s="643"/>
      <c r="GM61" s="643"/>
      <c r="GN61" s="643"/>
      <c r="GO61" s="643"/>
      <c r="GP61" s="643"/>
      <c r="GQ61" s="643"/>
      <c r="GR61" s="643"/>
      <c r="GS61" s="643"/>
      <c r="GT61" s="643"/>
      <c r="GU61" s="643"/>
      <c r="GV61" s="643"/>
      <c r="GW61" s="643"/>
      <c r="GX61" s="643"/>
      <c r="GY61" s="643"/>
      <c r="GZ61" s="643"/>
      <c r="HA61" s="643"/>
      <c r="HB61" s="643"/>
      <c r="HC61" s="643"/>
      <c r="HD61" s="643"/>
      <c r="HE61" s="643"/>
      <c r="HF61" s="643"/>
      <c r="HG61" s="643"/>
      <c r="HH61" s="643"/>
      <c r="HI61" s="643"/>
      <c r="HJ61" s="643"/>
      <c r="HK61" s="643"/>
      <c r="HL61" s="643"/>
      <c r="HM61" s="643"/>
      <c r="HN61" s="643"/>
      <c r="HO61" s="643"/>
      <c r="HP61" s="643"/>
      <c r="HQ61" s="643"/>
      <c r="HR61" s="643"/>
      <c r="HS61" s="643"/>
      <c r="HT61" s="643"/>
      <c r="HU61" s="643"/>
      <c r="HV61" s="643"/>
      <c r="HW61" s="643"/>
      <c r="HX61" s="643"/>
      <c r="HY61" s="643"/>
      <c r="HZ61" s="643"/>
      <c r="IA61" s="643"/>
      <c r="IB61" s="643"/>
      <c r="IC61" s="643"/>
      <c r="ID61" s="643"/>
      <c r="IE61" s="643"/>
      <c r="IF61" s="643"/>
      <c r="IG61" s="643"/>
      <c r="IH61" s="643"/>
      <c r="II61" s="643"/>
      <c r="IJ61" s="643"/>
      <c r="IK61" s="643"/>
      <c r="IL61" s="643"/>
      <c r="IM61" s="643"/>
      <c r="IN61" s="643"/>
      <c r="IO61" s="643"/>
      <c r="IP61" s="643"/>
      <c r="IQ61" s="643"/>
      <c r="IR61" s="643"/>
      <c r="IS61" s="643"/>
    </row>
    <row r="62" spans="1:253" ht="26.25" customHeight="1">
      <c r="A62" s="666">
        <v>53</v>
      </c>
      <c r="B62" s="680"/>
      <c r="C62" s="649" t="s">
        <v>643</v>
      </c>
      <c r="D62" s="650"/>
      <c r="E62" s="650"/>
      <c r="F62" s="650">
        <f t="shared" si="2"/>
        <v>0</v>
      </c>
      <c r="G62" s="650"/>
      <c r="H62" s="650"/>
      <c r="I62" s="650">
        <f t="shared" si="0"/>
        <v>0</v>
      </c>
      <c r="J62" s="651" t="e">
        <f t="shared" si="1"/>
        <v>#DIV/0!</v>
      </c>
      <c r="K62" s="651" t="e">
        <f t="shared" si="3"/>
        <v>#DIV/0!</v>
      </c>
      <c r="L62" s="643"/>
      <c r="M62" s="643"/>
      <c r="N62" s="643"/>
      <c r="O62" s="643"/>
      <c r="P62" s="643"/>
      <c r="Q62" s="643"/>
      <c r="R62" s="643"/>
      <c r="S62" s="643"/>
      <c r="T62" s="643"/>
      <c r="U62" s="643"/>
      <c r="V62" s="643"/>
      <c r="W62" s="643"/>
      <c r="X62" s="643"/>
      <c r="Y62" s="643"/>
      <c r="Z62" s="643"/>
      <c r="AA62" s="643"/>
      <c r="AB62" s="643"/>
      <c r="AC62" s="643"/>
      <c r="AD62" s="643"/>
      <c r="AE62" s="643"/>
      <c r="AF62" s="643"/>
      <c r="AG62" s="643"/>
      <c r="AH62" s="643"/>
      <c r="AI62" s="643"/>
      <c r="AJ62" s="643"/>
      <c r="AK62" s="643"/>
      <c r="AL62" s="643"/>
      <c r="AM62" s="643"/>
      <c r="AN62" s="643"/>
      <c r="AO62" s="643"/>
      <c r="AP62" s="643"/>
      <c r="AQ62" s="643"/>
      <c r="AR62" s="643"/>
      <c r="AS62" s="643"/>
      <c r="AT62" s="643"/>
      <c r="AU62" s="643"/>
      <c r="AV62" s="643"/>
      <c r="AW62" s="643"/>
      <c r="AX62" s="643"/>
      <c r="AY62" s="643"/>
      <c r="AZ62" s="643"/>
      <c r="BA62" s="643"/>
      <c r="BB62" s="643"/>
      <c r="BC62" s="643"/>
      <c r="BD62" s="643"/>
      <c r="BE62" s="643"/>
      <c r="BF62" s="643"/>
      <c r="BG62" s="643"/>
      <c r="BH62" s="643"/>
      <c r="BI62" s="643"/>
      <c r="BJ62" s="643"/>
      <c r="BK62" s="643"/>
      <c r="BL62" s="643"/>
      <c r="BM62" s="643"/>
      <c r="BN62" s="643"/>
      <c r="BO62" s="643"/>
      <c r="BP62" s="643"/>
      <c r="BQ62" s="643"/>
      <c r="BR62" s="643"/>
      <c r="BS62" s="643"/>
      <c r="BT62" s="643"/>
      <c r="BU62" s="643"/>
      <c r="BV62" s="643"/>
      <c r="BW62" s="643"/>
      <c r="BX62" s="643"/>
      <c r="BY62" s="643"/>
      <c r="BZ62" s="643"/>
      <c r="CA62" s="643"/>
      <c r="CB62" s="643"/>
      <c r="CC62" s="643"/>
      <c r="CD62" s="643"/>
      <c r="CE62" s="643"/>
      <c r="CF62" s="643"/>
      <c r="CG62" s="643"/>
      <c r="CH62" s="643"/>
      <c r="CI62" s="643"/>
      <c r="CJ62" s="643"/>
      <c r="CK62" s="643"/>
      <c r="CL62" s="643"/>
      <c r="CM62" s="643"/>
      <c r="CN62" s="643"/>
      <c r="CO62" s="643"/>
      <c r="CP62" s="643"/>
      <c r="CQ62" s="643"/>
      <c r="CR62" s="643"/>
      <c r="CS62" s="643"/>
      <c r="CT62" s="643"/>
      <c r="CU62" s="643"/>
      <c r="CV62" s="643"/>
      <c r="CW62" s="643"/>
      <c r="CX62" s="643"/>
      <c r="CY62" s="643"/>
      <c r="CZ62" s="643"/>
      <c r="DA62" s="643"/>
      <c r="DB62" s="643"/>
      <c r="DC62" s="643"/>
      <c r="DD62" s="643"/>
      <c r="DE62" s="643"/>
      <c r="DF62" s="643"/>
      <c r="DG62" s="643"/>
      <c r="DH62" s="643"/>
      <c r="DI62" s="643"/>
      <c r="DJ62" s="643"/>
      <c r="DK62" s="643"/>
      <c r="DL62" s="643"/>
      <c r="DM62" s="643"/>
      <c r="DN62" s="643"/>
      <c r="DO62" s="643"/>
      <c r="DP62" s="643"/>
      <c r="DQ62" s="643"/>
      <c r="DR62" s="643"/>
      <c r="DS62" s="643"/>
      <c r="DT62" s="643"/>
      <c r="DU62" s="643"/>
      <c r="DV62" s="643"/>
      <c r="DW62" s="643"/>
      <c r="DX62" s="643"/>
      <c r="DY62" s="643"/>
      <c r="DZ62" s="643"/>
      <c r="EA62" s="643"/>
      <c r="EB62" s="643"/>
      <c r="EC62" s="643"/>
      <c r="ED62" s="643"/>
      <c r="EE62" s="643"/>
      <c r="EF62" s="643"/>
      <c r="EG62" s="643"/>
      <c r="EH62" s="643"/>
      <c r="EI62" s="643"/>
      <c r="EJ62" s="643"/>
      <c r="EK62" s="643"/>
      <c r="EL62" s="643"/>
      <c r="EM62" s="643"/>
      <c r="EN62" s="643"/>
      <c r="EO62" s="643"/>
      <c r="EP62" s="643"/>
      <c r="EQ62" s="643"/>
      <c r="ER62" s="643"/>
      <c r="ES62" s="643"/>
      <c r="ET62" s="643"/>
      <c r="EU62" s="643"/>
      <c r="EV62" s="643"/>
      <c r="EW62" s="643"/>
      <c r="EX62" s="643"/>
      <c r="EY62" s="643"/>
      <c r="EZ62" s="643"/>
      <c r="FA62" s="643"/>
      <c r="FB62" s="643"/>
      <c r="FC62" s="643"/>
      <c r="FD62" s="643"/>
      <c r="FE62" s="643"/>
      <c r="FF62" s="643"/>
      <c r="FG62" s="643"/>
      <c r="FH62" s="643"/>
      <c r="FI62" s="643"/>
      <c r="FJ62" s="643"/>
      <c r="FK62" s="643"/>
      <c r="FL62" s="643"/>
      <c r="FM62" s="643"/>
      <c r="FN62" s="643"/>
      <c r="FO62" s="643"/>
      <c r="FP62" s="643"/>
      <c r="FQ62" s="643"/>
      <c r="FR62" s="643"/>
      <c r="FS62" s="643"/>
      <c r="FT62" s="643"/>
      <c r="FU62" s="643"/>
      <c r="FV62" s="643"/>
      <c r="FW62" s="643"/>
      <c r="FX62" s="643"/>
      <c r="FY62" s="643"/>
      <c r="FZ62" s="643"/>
      <c r="GA62" s="643"/>
      <c r="GB62" s="643"/>
      <c r="GC62" s="643"/>
      <c r="GD62" s="643"/>
      <c r="GE62" s="643"/>
      <c r="GF62" s="643"/>
      <c r="GG62" s="643"/>
      <c r="GH62" s="643"/>
      <c r="GI62" s="643"/>
      <c r="GJ62" s="643"/>
      <c r="GK62" s="643"/>
      <c r="GL62" s="643"/>
      <c r="GM62" s="643"/>
      <c r="GN62" s="643"/>
      <c r="GO62" s="643"/>
      <c r="GP62" s="643"/>
      <c r="GQ62" s="643"/>
      <c r="GR62" s="643"/>
      <c r="GS62" s="643"/>
      <c r="GT62" s="643"/>
      <c r="GU62" s="643"/>
      <c r="GV62" s="643"/>
      <c r="GW62" s="643"/>
      <c r="GX62" s="643"/>
      <c r="GY62" s="643"/>
      <c r="GZ62" s="643"/>
      <c r="HA62" s="643"/>
      <c r="HB62" s="643"/>
      <c r="HC62" s="643"/>
      <c r="HD62" s="643"/>
      <c r="HE62" s="643"/>
      <c r="HF62" s="643"/>
      <c r="HG62" s="643"/>
      <c r="HH62" s="643"/>
      <c r="HI62" s="643"/>
      <c r="HJ62" s="643"/>
      <c r="HK62" s="643"/>
      <c r="HL62" s="643"/>
      <c r="HM62" s="643"/>
      <c r="HN62" s="643"/>
      <c r="HO62" s="643"/>
      <c r="HP62" s="643"/>
      <c r="HQ62" s="643"/>
      <c r="HR62" s="643"/>
      <c r="HS62" s="643"/>
      <c r="HT62" s="643"/>
      <c r="HU62" s="643"/>
      <c r="HV62" s="643"/>
      <c r="HW62" s="643"/>
      <c r="HX62" s="643"/>
      <c r="HY62" s="643"/>
      <c r="HZ62" s="643"/>
      <c r="IA62" s="643"/>
      <c r="IB62" s="643"/>
      <c r="IC62" s="643"/>
      <c r="ID62" s="643"/>
      <c r="IE62" s="643"/>
      <c r="IF62" s="643"/>
      <c r="IG62" s="643"/>
      <c r="IH62" s="643"/>
      <c r="II62" s="643"/>
      <c r="IJ62" s="643"/>
      <c r="IK62" s="643"/>
      <c r="IL62" s="643"/>
      <c r="IM62" s="643"/>
      <c r="IN62" s="643"/>
      <c r="IO62" s="643"/>
      <c r="IP62" s="643"/>
      <c r="IQ62" s="643"/>
      <c r="IR62" s="643"/>
      <c r="IS62" s="643"/>
    </row>
    <row r="63" spans="1:253" ht="25.5" customHeight="1">
      <c r="A63" s="652">
        <v>54</v>
      </c>
      <c r="B63" s="681"/>
      <c r="C63" s="660" t="s">
        <v>777</v>
      </c>
      <c r="D63" s="654">
        <f>SUM(D64:D65)</f>
        <v>0</v>
      </c>
      <c r="E63" s="654">
        <f>SUM(E64:E65)</f>
        <v>0</v>
      </c>
      <c r="F63" s="655">
        <f t="shared" si="2"/>
        <v>0</v>
      </c>
      <c r="G63" s="654">
        <f>SUM(G64:G65)</f>
        <v>0</v>
      </c>
      <c r="H63" s="654">
        <f>SUM(H64:H65)</f>
        <v>0</v>
      </c>
      <c r="I63" s="654">
        <f t="shared" si="0"/>
        <v>0</v>
      </c>
      <c r="J63" s="656" t="e">
        <f t="shared" si="1"/>
        <v>#DIV/0!</v>
      </c>
      <c r="K63" s="664" t="e">
        <f t="shared" si="3"/>
        <v>#DIV/0!</v>
      </c>
      <c r="L63" s="643"/>
      <c r="M63" s="643"/>
      <c r="N63" s="643"/>
      <c r="O63" s="643"/>
      <c r="P63" s="643"/>
      <c r="Q63" s="643"/>
      <c r="R63" s="643"/>
      <c r="S63" s="643"/>
      <c r="T63" s="643"/>
      <c r="U63" s="643"/>
      <c r="V63" s="643"/>
      <c r="W63" s="643"/>
      <c r="X63" s="643"/>
      <c r="Y63" s="643"/>
      <c r="Z63" s="643"/>
      <c r="AA63" s="643"/>
      <c r="AB63" s="643"/>
      <c r="AC63" s="643"/>
      <c r="AD63" s="643"/>
      <c r="AE63" s="643"/>
      <c r="AF63" s="643"/>
      <c r="AG63" s="643"/>
      <c r="AH63" s="643"/>
      <c r="AI63" s="643"/>
      <c r="AJ63" s="643"/>
      <c r="AK63" s="643"/>
      <c r="AL63" s="643"/>
      <c r="AM63" s="643"/>
      <c r="AN63" s="643"/>
      <c r="AO63" s="643"/>
      <c r="AP63" s="643"/>
      <c r="AQ63" s="643"/>
      <c r="AR63" s="643"/>
      <c r="AS63" s="643"/>
      <c r="AT63" s="643"/>
      <c r="AU63" s="643"/>
      <c r="AV63" s="643"/>
      <c r="AW63" s="643"/>
      <c r="AX63" s="643"/>
      <c r="AY63" s="643"/>
      <c r="AZ63" s="643"/>
      <c r="BA63" s="643"/>
      <c r="BB63" s="643"/>
      <c r="BC63" s="643"/>
      <c r="BD63" s="643"/>
      <c r="BE63" s="643"/>
      <c r="BF63" s="643"/>
      <c r="BG63" s="643"/>
      <c r="BH63" s="643"/>
      <c r="BI63" s="643"/>
      <c r="BJ63" s="643"/>
      <c r="BK63" s="643"/>
      <c r="BL63" s="643"/>
      <c r="BM63" s="643"/>
      <c r="BN63" s="643"/>
      <c r="BO63" s="643"/>
      <c r="BP63" s="643"/>
      <c r="BQ63" s="643"/>
      <c r="BR63" s="643"/>
      <c r="BS63" s="643"/>
      <c r="BT63" s="643"/>
      <c r="BU63" s="643"/>
      <c r="BV63" s="643"/>
      <c r="BW63" s="643"/>
      <c r="BX63" s="643"/>
      <c r="BY63" s="643"/>
      <c r="BZ63" s="643"/>
      <c r="CA63" s="643"/>
      <c r="CB63" s="643"/>
      <c r="CC63" s="643"/>
      <c r="CD63" s="643"/>
      <c r="CE63" s="643"/>
      <c r="CF63" s="643"/>
      <c r="CG63" s="643"/>
      <c r="CH63" s="643"/>
      <c r="CI63" s="643"/>
      <c r="CJ63" s="643"/>
      <c r="CK63" s="643"/>
      <c r="CL63" s="643"/>
      <c r="CM63" s="643"/>
      <c r="CN63" s="643"/>
      <c r="CO63" s="643"/>
      <c r="CP63" s="643"/>
      <c r="CQ63" s="643"/>
      <c r="CR63" s="643"/>
      <c r="CS63" s="643"/>
      <c r="CT63" s="643"/>
      <c r="CU63" s="643"/>
      <c r="CV63" s="643"/>
      <c r="CW63" s="643"/>
      <c r="CX63" s="643"/>
      <c r="CY63" s="643"/>
      <c r="CZ63" s="643"/>
      <c r="DA63" s="643"/>
      <c r="DB63" s="643"/>
      <c r="DC63" s="643"/>
      <c r="DD63" s="643"/>
      <c r="DE63" s="643"/>
      <c r="DF63" s="643"/>
      <c r="DG63" s="643"/>
      <c r="DH63" s="643"/>
      <c r="DI63" s="643"/>
      <c r="DJ63" s="643"/>
      <c r="DK63" s="643"/>
      <c r="DL63" s="643"/>
      <c r="DM63" s="643"/>
      <c r="DN63" s="643"/>
      <c r="DO63" s="643"/>
      <c r="DP63" s="643"/>
      <c r="DQ63" s="643"/>
      <c r="DR63" s="643"/>
      <c r="DS63" s="643"/>
      <c r="DT63" s="643"/>
      <c r="DU63" s="643"/>
      <c r="DV63" s="643"/>
      <c r="DW63" s="643"/>
      <c r="DX63" s="643"/>
      <c r="DY63" s="643"/>
      <c r="DZ63" s="643"/>
      <c r="EA63" s="643"/>
      <c r="EB63" s="643"/>
      <c r="EC63" s="643"/>
      <c r="ED63" s="643"/>
      <c r="EE63" s="643"/>
      <c r="EF63" s="643"/>
      <c r="EG63" s="643"/>
      <c r="EH63" s="643"/>
      <c r="EI63" s="643"/>
      <c r="EJ63" s="643"/>
      <c r="EK63" s="643"/>
      <c r="EL63" s="643"/>
      <c r="EM63" s="643"/>
      <c r="EN63" s="643"/>
      <c r="EO63" s="643"/>
      <c r="EP63" s="643"/>
      <c r="EQ63" s="643"/>
      <c r="ER63" s="643"/>
      <c r="ES63" s="643"/>
      <c r="ET63" s="643"/>
      <c r="EU63" s="643"/>
      <c r="EV63" s="643"/>
      <c r="EW63" s="643"/>
      <c r="EX63" s="643"/>
      <c r="EY63" s="643"/>
      <c r="EZ63" s="643"/>
      <c r="FA63" s="643"/>
      <c r="FB63" s="643"/>
      <c r="FC63" s="643"/>
      <c r="FD63" s="643"/>
      <c r="FE63" s="643"/>
      <c r="FF63" s="643"/>
      <c r="FG63" s="643"/>
      <c r="FH63" s="643"/>
      <c r="FI63" s="643"/>
      <c r="FJ63" s="643"/>
      <c r="FK63" s="643"/>
      <c r="FL63" s="643"/>
      <c r="FM63" s="643"/>
      <c r="FN63" s="643"/>
      <c r="FO63" s="643"/>
      <c r="FP63" s="643"/>
      <c r="FQ63" s="643"/>
      <c r="FR63" s="643"/>
      <c r="FS63" s="643"/>
      <c r="FT63" s="643"/>
      <c r="FU63" s="643"/>
      <c r="FV63" s="643"/>
      <c r="FW63" s="643"/>
      <c r="FX63" s="643"/>
      <c r="FY63" s="643"/>
      <c r="FZ63" s="643"/>
      <c r="GA63" s="643"/>
      <c r="GB63" s="643"/>
      <c r="GC63" s="643"/>
      <c r="GD63" s="643"/>
      <c r="GE63" s="643"/>
      <c r="GF63" s="643"/>
      <c r="GG63" s="643"/>
      <c r="GH63" s="643"/>
      <c r="GI63" s="643"/>
      <c r="GJ63" s="643"/>
      <c r="GK63" s="643"/>
      <c r="GL63" s="643"/>
      <c r="GM63" s="643"/>
      <c r="GN63" s="643"/>
      <c r="GO63" s="643"/>
      <c r="GP63" s="643"/>
      <c r="GQ63" s="643"/>
      <c r="GR63" s="643"/>
      <c r="GS63" s="643"/>
      <c r="GT63" s="643"/>
      <c r="GU63" s="643"/>
      <c r="GV63" s="643"/>
      <c r="GW63" s="643"/>
      <c r="GX63" s="643"/>
      <c r="GY63" s="643"/>
      <c r="GZ63" s="643"/>
      <c r="HA63" s="643"/>
      <c r="HB63" s="643"/>
      <c r="HC63" s="643"/>
      <c r="HD63" s="643"/>
      <c r="HE63" s="643"/>
      <c r="HF63" s="643"/>
      <c r="HG63" s="643"/>
      <c r="HH63" s="643"/>
      <c r="HI63" s="643"/>
      <c r="HJ63" s="643"/>
      <c r="HK63" s="643"/>
      <c r="HL63" s="643"/>
      <c r="HM63" s="643"/>
      <c r="HN63" s="643"/>
      <c r="HO63" s="643"/>
      <c r="HP63" s="643"/>
      <c r="HQ63" s="643"/>
      <c r="HR63" s="643"/>
      <c r="HS63" s="643"/>
      <c r="HT63" s="643"/>
      <c r="HU63" s="643"/>
      <c r="HV63" s="643"/>
      <c r="HW63" s="643"/>
      <c r="HX63" s="643"/>
      <c r="HY63" s="643"/>
      <c r="HZ63" s="643"/>
      <c r="IA63" s="643"/>
      <c r="IB63" s="643"/>
      <c r="IC63" s="643"/>
      <c r="ID63" s="643"/>
      <c r="IE63" s="643"/>
      <c r="IF63" s="643"/>
      <c r="IG63" s="643"/>
      <c r="IH63" s="643"/>
      <c r="II63" s="643"/>
      <c r="IJ63" s="643"/>
      <c r="IK63" s="643"/>
      <c r="IL63" s="643"/>
      <c r="IM63" s="643"/>
      <c r="IN63" s="643"/>
      <c r="IO63" s="643"/>
      <c r="IP63" s="643"/>
      <c r="IQ63" s="643"/>
      <c r="IR63" s="643"/>
      <c r="IS63" s="643"/>
    </row>
    <row r="64" spans="1:253" ht="15" customHeight="1">
      <c r="A64" s="652">
        <v>55</v>
      </c>
      <c r="B64" s="658">
        <v>811100</v>
      </c>
      <c r="C64" s="659" t="s">
        <v>778</v>
      </c>
      <c r="D64" s="654"/>
      <c r="E64" s="654"/>
      <c r="F64" s="655">
        <f t="shared" si="2"/>
        <v>0</v>
      </c>
      <c r="G64" s="654"/>
      <c r="H64" s="654"/>
      <c r="I64" s="654">
        <f t="shared" si="0"/>
        <v>0</v>
      </c>
      <c r="J64" s="656" t="e">
        <f t="shared" si="1"/>
        <v>#DIV/0!</v>
      </c>
      <c r="K64" s="657" t="e">
        <f t="shared" si="3"/>
        <v>#DIV/0!</v>
      </c>
      <c r="L64" s="643"/>
      <c r="M64" s="643"/>
      <c r="N64" s="643"/>
      <c r="O64" s="643"/>
      <c r="P64" s="643"/>
      <c r="Q64" s="643"/>
      <c r="R64" s="643"/>
      <c r="S64" s="643"/>
      <c r="T64" s="643"/>
      <c r="U64" s="643"/>
      <c r="V64" s="643"/>
      <c r="W64" s="643"/>
      <c r="X64" s="643"/>
      <c r="Y64" s="643"/>
      <c r="Z64" s="643"/>
      <c r="AA64" s="643"/>
      <c r="AB64" s="643"/>
      <c r="AC64" s="643"/>
      <c r="AD64" s="643"/>
      <c r="AE64" s="643"/>
      <c r="AF64" s="643"/>
      <c r="AG64" s="643"/>
      <c r="AH64" s="643"/>
      <c r="AI64" s="643"/>
      <c r="AJ64" s="643"/>
      <c r="AK64" s="643"/>
      <c r="AL64" s="643"/>
      <c r="AM64" s="643"/>
      <c r="AN64" s="643"/>
      <c r="AO64" s="643"/>
      <c r="AP64" s="643"/>
      <c r="AQ64" s="643"/>
      <c r="AR64" s="643"/>
      <c r="AS64" s="643"/>
      <c r="AT64" s="643"/>
      <c r="AU64" s="643"/>
      <c r="AV64" s="643"/>
      <c r="AW64" s="643"/>
      <c r="AX64" s="643"/>
      <c r="AY64" s="643"/>
      <c r="AZ64" s="643"/>
      <c r="BA64" s="643"/>
      <c r="BB64" s="643"/>
      <c r="BC64" s="643"/>
      <c r="BD64" s="643"/>
      <c r="BE64" s="643"/>
      <c r="BF64" s="643"/>
      <c r="BG64" s="643"/>
      <c r="BH64" s="643"/>
      <c r="BI64" s="643"/>
      <c r="BJ64" s="643"/>
      <c r="BK64" s="643"/>
      <c r="BL64" s="643"/>
      <c r="BM64" s="643"/>
      <c r="BN64" s="643"/>
      <c r="BO64" s="643"/>
      <c r="BP64" s="643"/>
      <c r="BQ64" s="643"/>
      <c r="BR64" s="643"/>
      <c r="BS64" s="643"/>
      <c r="BT64" s="643"/>
      <c r="BU64" s="643"/>
      <c r="BV64" s="643"/>
      <c r="BW64" s="643"/>
      <c r="BX64" s="643"/>
      <c r="BY64" s="643"/>
      <c r="BZ64" s="643"/>
      <c r="CA64" s="643"/>
      <c r="CB64" s="643"/>
      <c r="CC64" s="643"/>
      <c r="CD64" s="643"/>
      <c r="CE64" s="643"/>
      <c r="CF64" s="643"/>
      <c r="CG64" s="643"/>
      <c r="CH64" s="643"/>
      <c r="CI64" s="643"/>
      <c r="CJ64" s="643"/>
      <c r="CK64" s="643"/>
      <c r="CL64" s="643"/>
      <c r="CM64" s="643"/>
      <c r="CN64" s="643"/>
      <c r="CO64" s="643"/>
      <c r="CP64" s="643"/>
      <c r="CQ64" s="643"/>
      <c r="CR64" s="643"/>
      <c r="CS64" s="643"/>
      <c r="CT64" s="643"/>
      <c r="CU64" s="643"/>
      <c r="CV64" s="643"/>
      <c r="CW64" s="643"/>
      <c r="CX64" s="643"/>
      <c r="CY64" s="643"/>
      <c r="CZ64" s="643"/>
      <c r="DA64" s="643"/>
      <c r="DB64" s="643"/>
      <c r="DC64" s="643"/>
      <c r="DD64" s="643"/>
      <c r="DE64" s="643"/>
      <c r="DF64" s="643"/>
      <c r="DG64" s="643"/>
      <c r="DH64" s="643"/>
      <c r="DI64" s="643"/>
      <c r="DJ64" s="643"/>
      <c r="DK64" s="643"/>
      <c r="DL64" s="643"/>
      <c r="DM64" s="643"/>
      <c r="DN64" s="643"/>
      <c r="DO64" s="643"/>
      <c r="DP64" s="643"/>
      <c r="DQ64" s="643"/>
      <c r="DR64" s="643"/>
      <c r="DS64" s="643"/>
      <c r="DT64" s="643"/>
      <c r="DU64" s="643"/>
      <c r="DV64" s="643"/>
      <c r="DW64" s="643"/>
      <c r="DX64" s="643"/>
      <c r="DY64" s="643"/>
      <c r="DZ64" s="643"/>
      <c r="EA64" s="643"/>
      <c r="EB64" s="643"/>
      <c r="EC64" s="643"/>
      <c r="ED64" s="643"/>
      <c r="EE64" s="643"/>
      <c r="EF64" s="643"/>
      <c r="EG64" s="643"/>
      <c r="EH64" s="643"/>
      <c r="EI64" s="643"/>
      <c r="EJ64" s="643"/>
      <c r="EK64" s="643"/>
      <c r="EL64" s="643"/>
      <c r="EM64" s="643"/>
      <c r="EN64" s="643"/>
      <c r="EO64" s="643"/>
      <c r="EP64" s="643"/>
      <c r="EQ64" s="643"/>
      <c r="ER64" s="643"/>
      <c r="ES64" s="643"/>
      <c r="ET64" s="643"/>
      <c r="EU64" s="643"/>
      <c r="EV64" s="643"/>
      <c r="EW64" s="643"/>
      <c r="EX64" s="643"/>
      <c r="EY64" s="643"/>
      <c r="EZ64" s="643"/>
      <c r="FA64" s="643"/>
      <c r="FB64" s="643"/>
      <c r="FC64" s="643"/>
      <c r="FD64" s="643"/>
      <c r="FE64" s="643"/>
      <c r="FF64" s="643"/>
      <c r="FG64" s="643"/>
      <c r="FH64" s="643"/>
      <c r="FI64" s="643"/>
      <c r="FJ64" s="643"/>
      <c r="FK64" s="643"/>
      <c r="FL64" s="643"/>
      <c r="FM64" s="643"/>
      <c r="FN64" s="643"/>
      <c r="FO64" s="643"/>
      <c r="FP64" s="643"/>
      <c r="FQ64" s="643"/>
      <c r="FR64" s="643"/>
      <c r="FS64" s="643"/>
      <c r="FT64" s="643"/>
      <c r="FU64" s="643"/>
      <c r="FV64" s="643"/>
      <c r="FW64" s="643"/>
      <c r="FX64" s="643"/>
      <c r="FY64" s="643"/>
      <c r="FZ64" s="643"/>
      <c r="GA64" s="643"/>
      <c r="GB64" s="643"/>
      <c r="GC64" s="643"/>
      <c r="GD64" s="643"/>
      <c r="GE64" s="643"/>
      <c r="GF64" s="643"/>
      <c r="GG64" s="643"/>
      <c r="GH64" s="643"/>
      <c r="GI64" s="643"/>
      <c r="GJ64" s="643"/>
      <c r="GK64" s="643"/>
      <c r="GL64" s="643"/>
      <c r="GM64" s="643"/>
      <c r="GN64" s="643"/>
      <c r="GO64" s="643"/>
      <c r="GP64" s="643"/>
      <c r="GQ64" s="643"/>
      <c r="GR64" s="643"/>
      <c r="GS64" s="643"/>
      <c r="GT64" s="643"/>
      <c r="GU64" s="643"/>
      <c r="GV64" s="643"/>
      <c r="GW64" s="643"/>
      <c r="GX64" s="643"/>
      <c r="GY64" s="643"/>
      <c r="GZ64" s="643"/>
      <c r="HA64" s="643"/>
      <c r="HB64" s="643"/>
      <c r="HC64" s="643"/>
      <c r="HD64" s="643"/>
      <c r="HE64" s="643"/>
      <c r="HF64" s="643"/>
      <c r="HG64" s="643"/>
      <c r="HH64" s="643"/>
      <c r="HI64" s="643"/>
      <c r="HJ64" s="643"/>
      <c r="HK64" s="643"/>
      <c r="HL64" s="643"/>
      <c r="HM64" s="643"/>
      <c r="HN64" s="643"/>
      <c r="HO64" s="643"/>
      <c r="HP64" s="643"/>
      <c r="HQ64" s="643"/>
      <c r="HR64" s="643"/>
      <c r="HS64" s="643"/>
      <c r="HT64" s="643"/>
      <c r="HU64" s="643"/>
      <c r="HV64" s="643"/>
      <c r="HW64" s="643"/>
      <c r="HX64" s="643"/>
      <c r="HY64" s="643"/>
      <c r="HZ64" s="643"/>
      <c r="IA64" s="643"/>
      <c r="IB64" s="643"/>
      <c r="IC64" s="643"/>
      <c r="ID64" s="643"/>
      <c r="IE64" s="643"/>
      <c r="IF64" s="643"/>
      <c r="IG64" s="643"/>
      <c r="IH64" s="643"/>
      <c r="II64" s="643"/>
      <c r="IJ64" s="643"/>
      <c r="IK64" s="643"/>
      <c r="IL64" s="643"/>
      <c r="IM64" s="643"/>
      <c r="IN64" s="643"/>
      <c r="IO64" s="643"/>
      <c r="IP64" s="643"/>
      <c r="IQ64" s="643"/>
      <c r="IR64" s="643"/>
      <c r="IS64" s="643"/>
    </row>
    <row r="65" spans="1:253" ht="12.75" customHeight="1">
      <c r="A65" s="652">
        <v>56</v>
      </c>
      <c r="B65" s="658">
        <v>811900</v>
      </c>
      <c r="C65" s="659" t="s">
        <v>365</v>
      </c>
      <c r="D65" s="654"/>
      <c r="E65" s="654"/>
      <c r="F65" s="655">
        <f t="shared" si="2"/>
        <v>0</v>
      </c>
      <c r="G65" s="654"/>
      <c r="H65" s="654"/>
      <c r="I65" s="654">
        <f t="shared" si="0"/>
        <v>0</v>
      </c>
      <c r="J65" s="656" t="e">
        <f t="shared" si="1"/>
        <v>#DIV/0!</v>
      </c>
      <c r="K65" s="657" t="e">
        <f t="shared" si="3"/>
        <v>#DIV/0!</v>
      </c>
      <c r="L65" s="643"/>
      <c r="M65" s="643"/>
      <c r="N65" s="643"/>
      <c r="O65" s="643"/>
      <c r="P65" s="643"/>
      <c r="Q65" s="643"/>
      <c r="R65" s="643"/>
      <c r="S65" s="643"/>
      <c r="T65" s="643"/>
      <c r="U65" s="643"/>
      <c r="V65" s="643"/>
      <c r="W65" s="643"/>
      <c r="X65" s="643"/>
      <c r="Y65" s="643"/>
      <c r="Z65" s="643"/>
      <c r="AA65" s="643"/>
      <c r="AB65" s="643"/>
      <c r="AC65" s="643"/>
      <c r="AD65" s="643"/>
      <c r="AE65" s="643"/>
      <c r="AF65" s="643"/>
      <c r="AG65" s="643"/>
      <c r="AH65" s="643"/>
      <c r="AI65" s="643"/>
      <c r="AJ65" s="643"/>
      <c r="AK65" s="643"/>
      <c r="AL65" s="643"/>
      <c r="AM65" s="643"/>
      <c r="AN65" s="643"/>
      <c r="AO65" s="643"/>
      <c r="AP65" s="643"/>
      <c r="AQ65" s="643"/>
      <c r="AR65" s="643"/>
      <c r="AS65" s="643"/>
      <c r="AT65" s="643"/>
      <c r="AU65" s="643"/>
      <c r="AV65" s="643"/>
      <c r="AW65" s="643"/>
      <c r="AX65" s="643"/>
      <c r="AY65" s="643"/>
      <c r="AZ65" s="643"/>
      <c r="BA65" s="643"/>
      <c r="BB65" s="643"/>
      <c r="BC65" s="643"/>
      <c r="BD65" s="643"/>
      <c r="BE65" s="643"/>
      <c r="BF65" s="643"/>
      <c r="BG65" s="643"/>
      <c r="BH65" s="643"/>
      <c r="BI65" s="643"/>
      <c r="BJ65" s="643"/>
      <c r="BK65" s="643"/>
      <c r="BL65" s="643"/>
      <c r="BM65" s="643"/>
      <c r="BN65" s="643"/>
      <c r="BO65" s="643"/>
      <c r="BP65" s="643"/>
      <c r="BQ65" s="643"/>
      <c r="BR65" s="643"/>
      <c r="BS65" s="643"/>
      <c r="BT65" s="643"/>
      <c r="BU65" s="643"/>
      <c r="BV65" s="643"/>
      <c r="BW65" s="643"/>
      <c r="BX65" s="643"/>
      <c r="BY65" s="643"/>
      <c r="BZ65" s="643"/>
      <c r="CA65" s="643"/>
      <c r="CB65" s="643"/>
      <c r="CC65" s="643"/>
      <c r="CD65" s="643"/>
      <c r="CE65" s="643"/>
      <c r="CF65" s="643"/>
      <c r="CG65" s="643"/>
      <c r="CH65" s="643"/>
      <c r="CI65" s="643"/>
      <c r="CJ65" s="643"/>
      <c r="CK65" s="643"/>
      <c r="CL65" s="643"/>
      <c r="CM65" s="643"/>
      <c r="CN65" s="643"/>
      <c r="CO65" s="643"/>
      <c r="CP65" s="643"/>
      <c r="CQ65" s="643"/>
      <c r="CR65" s="643"/>
      <c r="CS65" s="643"/>
      <c r="CT65" s="643"/>
      <c r="CU65" s="643"/>
      <c r="CV65" s="643"/>
      <c r="CW65" s="643"/>
      <c r="CX65" s="643"/>
      <c r="CY65" s="643"/>
      <c r="CZ65" s="643"/>
      <c r="DA65" s="643"/>
      <c r="DB65" s="643"/>
      <c r="DC65" s="643"/>
      <c r="DD65" s="643"/>
      <c r="DE65" s="643"/>
      <c r="DF65" s="643"/>
      <c r="DG65" s="643"/>
      <c r="DH65" s="643"/>
      <c r="DI65" s="643"/>
      <c r="DJ65" s="643"/>
      <c r="DK65" s="643"/>
      <c r="DL65" s="643"/>
      <c r="DM65" s="643"/>
      <c r="DN65" s="643"/>
      <c r="DO65" s="643"/>
      <c r="DP65" s="643"/>
      <c r="DQ65" s="643"/>
      <c r="DR65" s="643"/>
      <c r="DS65" s="643"/>
      <c r="DT65" s="643"/>
      <c r="DU65" s="643"/>
      <c r="DV65" s="643"/>
      <c r="DW65" s="643"/>
      <c r="DX65" s="643"/>
      <c r="DY65" s="643"/>
      <c r="DZ65" s="643"/>
      <c r="EA65" s="643"/>
      <c r="EB65" s="643"/>
      <c r="EC65" s="643"/>
      <c r="ED65" s="643"/>
      <c r="EE65" s="643"/>
      <c r="EF65" s="643"/>
      <c r="EG65" s="643"/>
      <c r="EH65" s="643"/>
      <c r="EI65" s="643"/>
      <c r="EJ65" s="643"/>
      <c r="EK65" s="643"/>
      <c r="EL65" s="643"/>
      <c r="EM65" s="643"/>
      <c r="EN65" s="643"/>
      <c r="EO65" s="643"/>
      <c r="EP65" s="643"/>
      <c r="EQ65" s="643"/>
      <c r="ER65" s="643"/>
      <c r="ES65" s="643"/>
      <c r="ET65" s="643"/>
      <c r="EU65" s="643"/>
      <c r="EV65" s="643"/>
      <c r="EW65" s="643"/>
      <c r="EX65" s="643"/>
      <c r="EY65" s="643"/>
      <c r="EZ65" s="643"/>
      <c r="FA65" s="643"/>
      <c r="FB65" s="643"/>
      <c r="FC65" s="643"/>
      <c r="FD65" s="643"/>
      <c r="FE65" s="643"/>
      <c r="FF65" s="643"/>
      <c r="FG65" s="643"/>
      <c r="FH65" s="643"/>
      <c r="FI65" s="643"/>
      <c r="FJ65" s="643"/>
      <c r="FK65" s="643"/>
      <c r="FL65" s="643"/>
      <c r="FM65" s="643"/>
      <c r="FN65" s="643"/>
      <c r="FO65" s="643"/>
      <c r="FP65" s="643"/>
      <c r="FQ65" s="643"/>
      <c r="FR65" s="643"/>
      <c r="FS65" s="643"/>
      <c r="FT65" s="643"/>
      <c r="FU65" s="643"/>
      <c r="FV65" s="643"/>
      <c r="FW65" s="643"/>
      <c r="FX65" s="643"/>
      <c r="FY65" s="643"/>
      <c r="FZ65" s="643"/>
      <c r="GA65" s="643"/>
      <c r="GB65" s="643"/>
      <c r="GC65" s="643"/>
      <c r="GD65" s="643"/>
      <c r="GE65" s="643"/>
      <c r="GF65" s="643"/>
      <c r="GG65" s="643"/>
      <c r="GH65" s="643"/>
      <c r="GI65" s="643"/>
      <c r="GJ65" s="643"/>
      <c r="GK65" s="643"/>
      <c r="GL65" s="643"/>
      <c r="GM65" s="643"/>
      <c r="GN65" s="643"/>
      <c r="GO65" s="643"/>
      <c r="GP65" s="643"/>
      <c r="GQ65" s="643"/>
      <c r="GR65" s="643"/>
      <c r="GS65" s="643"/>
      <c r="GT65" s="643"/>
      <c r="GU65" s="643"/>
      <c r="GV65" s="643"/>
      <c r="GW65" s="643"/>
      <c r="GX65" s="643"/>
      <c r="GY65" s="643"/>
      <c r="GZ65" s="643"/>
      <c r="HA65" s="643"/>
      <c r="HB65" s="643"/>
      <c r="HC65" s="643"/>
      <c r="HD65" s="643"/>
      <c r="HE65" s="643"/>
      <c r="HF65" s="643"/>
      <c r="HG65" s="643"/>
      <c r="HH65" s="643"/>
      <c r="HI65" s="643"/>
      <c r="HJ65" s="643"/>
      <c r="HK65" s="643"/>
      <c r="HL65" s="643"/>
      <c r="HM65" s="643"/>
      <c r="HN65" s="643"/>
      <c r="HO65" s="643"/>
      <c r="HP65" s="643"/>
      <c r="HQ65" s="643"/>
      <c r="HR65" s="643"/>
      <c r="HS65" s="643"/>
      <c r="HT65" s="643"/>
      <c r="HU65" s="643"/>
      <c r="HV65" s="643"/>
      <c r="HW65" s="643"/>
      <c r="HX65" s="643"/>
      <c r="HY65" s="643"/>
      <c r="HZ65" s="643"/>
      <c r="IA65" s="643"/>
      <c r="IB65" s="643"/>
      <c r="IC65" s="643"/>
      <c r="ID65" s="643"/>
      <c r="IE65" s="643"/>
      <c r="IF65" s="643"/>
      <c r="IG65" s="643"/>
      <c r="IH65" s="643"/>
      <c r="II65" s="643"/>
      <c r="IJ65" s="643"/>
      <c r="IK65" s="643"/>
      <c r="IL65" s="643"/>
      <c r="IM65" s="643"/>
      <c r="IN65" s="643"/>
      <c r="IO65" s="643"/>
      <c r="IP65" s="643"/>
      <c r="IQ65" s="643"/>
      <c r="IR65" s="643"/>
      <c r="IS65" s="643"/>
    </row>
    <row r="66" spans="1:253" ht="25.5" customHeight="1">
      <c r="A66" s="652">
        <v>57</v>
      </c>
      <c r="B66" s="639">
        <v>821000</v>
      </c>
      <c r="C66" s="660" t="s">
        <v>779</v>
      </c>
      <c r="D66" s="654">
        <f>SUM(D67:D72)</f>
        <v>0</v>
      </c>
      <c r="E66" s="654">
        <f>SUM(E67:E72)</f>
        <v>0</v>
      </c>
      <c r="F66" s="655">
        <f t="shared" si="2"/>
        <v>0</v>
      </c>
      <c r="G66" s="654">
        <f>SUM(G67:G72)</f>
        <v>0</v>
      </c>
      <c r="H66" s="654">
        <f>SUM(H67:H72)</f>
        <v>0</v>
      </c>
      <c r="I66" s="654">
        <f t="shared" si="0"/>
        <v>0</v>
      </c>
      <c r="J66" s="656" t="e">
        <f t="shared" si="1"/>
        <v>#DIV/0!</v>
      </c>
      <c r="K66" s="664" t="e">
        <f t="shared" si="3"/>
        <v>#DIV/0!</v>
      </c>
      <c r="L66" s="643"/>
      <c r="M66" s="643"/>
      <c r="N66" s="643"/>
      <c r="O66" s="643"/>
      <c r="P66" s="643"/>
      <c r="Q66" s="643"/>
      <c r="R66" s="643"/>
      <c r="S66" s="643"/>
      <c r="T66" s="643"/>
      <c r="U66" s="643"/>
      <c r="V66" s="643"/>
      <c r="W66" s="643"/>
      <c r="X66" s="643"/>
      <c r="Y66" s="643"/>
      <c r="Z66" s="643"/>
      <c r="AA66" s="643"/>
      <c r="AB66" s="643"/>
      <c r="AC66" s="643"/>
      <c r="AD66" s="643"/>
      <c r="AE66" s="643"/>
      <c r="AF66" s="643"/>
      <c r="AG66" s="643"/>
      <c r="AH66" s="643"/>
      <c r="AI66" s="643"/>
      <c r="AJ66" s="643"/>
      <c r="AK66" s="643"/>
      <c r="AL66" s="643"/>
      <c r="AM66" s="643"/>
      <c r="AN66" s="643"/>
      <c r="AO66" s="643"/>
      <c r="AP66" s="643"/>
      <c r="AQ66" s="643"/>
      <c r="AR66" s="643"/>
      <c r="AS66" s="643"/>
      <c r="AT66" s="643"/>
      <c r="AU66" s="643"/>
      <c r="AV66" s="643"/>
      <c r="AW66" s="643"/>
      <c r="AX66" s="643"/>
      <c r="AY66" s="643"/>
      <c r="AZ66" s="643"/>
      <c r="BA66" s="643"/>
      <c r="BB66" s="643"/>
      <c r="BC66" s="643"/>
      <c r="BD66" s="643"/>
      <c r="BE66" s="643"/>
      <c r="BF66" s="643"/>
      <c r="BG66" s="643"/>
      <c r="BH66" s="643"/>
      <c r="BI66" s="643"/>
      <c r="BJ66" s="643"/>
      <c r="BK66" s="643"/>
      <c r="BL66" s="643"/>
      <c r="BM66" s="643"/>
      <c r="BN66" s="643"/>
      <c r="BO66" s="643"/>
      <c r="BP66" s="643"/>
      <c r="BQ66" s="643"/>
      <c r="BR66" s="643"/>
      <c r="BS66" s="643"/>
      <c r="BT66" s="643"/>
      <c r="BU66" s="643"/>
      <c r="BV66" s="643"/>
      <c r="BW66" s="643"/>
      <c r="BX66" s="643"/>
      <c r="BY66" s="643"/>
      <c r="BZ66" s="643"/>
      <c r="CA66" s="643"/>
      <c r="CB66" s="643"/>
      <c r="CC66" s="643"/>
      <c r="CD66" s="643"/>
      <c r="CE66" s="643"/>
      <c r="CF66" s="643"/>
      <c r="CG66" s="643"/>
      <c r="CH66" s="643"/>
      <c r="CI66" s="643"/>
      <c r="CJ66" s="643"/>
      <c r="CK66" s="643"/>
      <c r="CL66" s="643"/>
      <c r="CM66" s="643"/>
      <c r="CN66" s="643"/>
      <c r="CO66" s="643"/>
      <c r="CP66" s="643"/>
      <c r="CQ66" s="643"/>
      <c r="CR66" s="643"/>
      <c r="CS66" s="643"/>
      <c r="CT66" s="643"/>
      <c r="CU66" s="643"/>
      <c r="CV66" s="643"/>
      <c r="CW66" s="643"/>
      <c r="CX66" s="643"/>
      <c r="CY66" s="643"/>
      <c r="CZ66" s="643"/>
      <c r="DA66" s="643"/>
      <c r="DB66" s="643"/>
      <c r="DC66" s="643"/>
      <c r="DD66" s="643"/>
      <c r="DE66" s="643"/>
      <c r="DF66" s="643"/>
      <c r="DG66" s="643"/>
      <c r="DH66" s="643"/>
      <c r="DI66" s="643"/>
      <c r="DJ66" s="643"/>
      <c r="DK66" s="643"/>
      <c r="DL66" s="643"/>
      <c r="DM66" s="643"/>
      <c r="DN66" s="643"/>
      <c r="DO66" s="643"/>
      <c r="DP66" s="643"/>
      <c r="DQ66" s="643"/>
      <c r="DR66" s="643"/>
      <c r="DS66" s="643"/>
      <c r="DT66" s="643"/>
      <c r="DU66" s="643"/>
      <c r="DV66" s="643"/>
      <c r="DW66" s="643"/>
      <c r="DX66" s="643"/>
      <c r="DY66" s="643"/>
      <c r="DZ66" s="643"/>
      <c r="EA66" s="643"/>
      <c r="EB66" s="643"/>
      <c r="EC66" s="643"/>
      <c r="ED66" s="643"/>
      <c r="EE66" s="643"/>
      <c r="EF66" s="643"/>
      <c r="EG66" s="643"/>
      <c r="EH66" s="643"/>
      <c r="EI66" s="643"/>
      <c r="EJ66" s="643"/>
      <c r="EK66" s="643"/>
      <c r="EL66" s="643"/>
      <c r="EM66" s="643"/>
      <c r="EN66" s="643"/>
      <c r="EO66" s="643"/>
      <c r="EP66" s="643"/>
      <c r="EQ66" s="643"/>
      <c r="ER66" s="643"/>
      <c r="ES66" s="643"/>
      <c r="ET66" s="643"/>
      <c r="EU66" s="643"/>
      <c r="EV66" s="643"/>
      <c r="EW66" s="643"/>
      <c r="EX66" s="643"/>
      <c r="EY66" s="643"/>
      <c r="EZ66" s="643"/>
      <c r="FA66" s="643"/>
      <c r="FB66" s="643"/>
      <c r="FC66" s="643"/>
      <c r="FD66" s="643"/>
      <c r="FE66" s="643"/>
      <c r="FF66" s="643"/>
      <c r="FG66" s="643"/>
      <c r="FH66" s="643"/>
      <c r="FI66" s="643"/>
      <c r="FJ66" s="643"/>
      <c r="FK66" s="643"/>
      <c r="FL66" s="643"/>
      <c r="FM66" s="643"/>
      <c r="FN66" s="643"/>
      <c r="FO66" s="643"/>
      <c r="FP66" s="643"/>
      <c r="FQ66" s="643"/>
      <c r="FR66" s="643"/>
      <c r="FS66" s="643"/>
      <c r="FT66" s="643"/>
      <c r="FU66" s="643"/>
      <c r="FV66" s="643"/>
      <c r="FW66" s="643"/>
      <c r="FX66" s="643"/>
      <c r="FY66" s="643"/>
      <c r="FZ66" s="643"/>
      <c r="GA66" s="643"/>
      <c r="GB66" s="643"/>
      <c r="GC66" s="643"/>
      <c r="GD66" s="643"/>
      <c r="GE66" s="643"/>
      <c r="GF66" s="643"/>
      <c r="GG66" s="643"/>
      <c r="GH66" s="643"/>
      <c r="GI66" s="643"/>
      <c r="GJ66" s="643"/>
      <c r="GK66" s="643"/>
      <c r="GL66" s="643"/>
      <c r="GM66" s="643"/>
      <c r="GN66" s="643"/>
      <c r="GO66" s="643"/>
      <c r="GP66" s="643"/>
      <c r="GQ66" s="643"/>
      <c r="GR66" s="643"/>
      <c r="GS66" s="643"/>
      <c r="GT66" s="643"/>
      <c r="GU66" s="643"/>
      <c r="GV66" s="643"/>
      <c r="GW66" s="643"/>
      <c r="GX66" s="643"/>
      <c r="GY66" s="643"/>
      <c r="GZ66" s="643"/>
      <c r="HA66" s="643"/>
      <c r="HB66" s="643"/>
      <c r="HC66" s="643"/>
      <c r="HD66" s="643"/>
      <c r="HE66" s="643"/>
      <c r="HF66" s="643"/>
      <c r="HG66" s="643"/>
      <c r="HH66" s="643"/>
      <c r="HI66" s="643"/>
      <c r="HJ66" s="643"/>
      <c r="HK66" s="643"/>
      <c r="HL66" s="643"/>
      <c r="HM66" s="643"/>
      <c r="HN66" s="643"/>
      <c r="HO66" s="643"/>
      <c r="HP66" s="643"/>
      <c r="HQ66" s="643"/>
      <c r="HR66" s="643"/>
      <c r="HS66" s="643"/>
      <c r="HT66" s="643"/>
      <c r="HU66" s="643"/>
      <c r="HV66" s="643"/>
      <c r="HW66" s="643"/>
      <c r="HX66" s="643"/>
      <c r="HY66" s="643"/>
      <c r="HZ66" s="643"/>
      <c r="IA66" s="643"/>
      <c r="IB66" s="643"/>
      <c r="IC66" s="643"/>
      <c r="ID66" s="643"/>
      <c r="IE66" s="643"/>
      <c r="IF66" s="643"/>
      <c r="IG66" s="643"/>
      <c r="IH66" s="643"/>
      <c r="II66" s="643"/>
      <c r="IJ66" s="643"/>
      <c r="IK66" s="643"/>
      <c r="IL66" s="643"/>
      <c r="IM66" s="643"/>
      <c r="IN66" s="643"/>
      <c r="IO66" s="643"/>
      <c r="IP66" s="643"/>
      <c r="IQ66" s="643"/>
      <c r="IR66" s="643"/>
      <c r="IS66" s="643"/>
    </row>
    <row r="67" spans="1:253" ht="19.5" customHeight="1">
      <c r="A67" s="652">
        <v>58</v>
      </c>
      <c r="B67" s="658">
        <v>821100</v>
      </c>
      <c r="C67" s="659" t="s">
        <v>286</v>
      </c>
      <c r="D67" s="654"/>
      <c r="E67" s="654"/>
      <c r="F67" s="655">
        <f t="shared" si="2"/>
        <v>0</v>
      </c>
      <c r="G67" s="654"/>
      <c r="H67" s="654"/>
      <c r="I67" s="654">
        <f t="shared" si="0"/>
        <v>0</v>
      </c>
      <c r="J67" s="656" t="e">
        <f t="shared" si="1"/>
        <v>#DIV/0!</v>
      </c>
      <c r="K67" s="657" t="e">
        <f t="shared" si="3"/>
        <v>#DIV/0!</v>
      </c>
      <c r="L67" s="643"/>
      <c r="M67" s="643"/>
      <c r="N67" s="643"/>
      <c r="O67" s="643"/>
      <c r="P67" s="643"/>
      <c r="Q67" s="643"/>
      <c r="R67" s="643"/>
      <c r="S67" s="643"/>
      <c r="T67" s="643"/>
      <c r="U67" s="643"/>
      <c r="V67" s="643"/>
      <c r="W67" s="643"/>
      <c r="X67" s="643"/>
      <c r="Y67" s="643"/>
      <c r="Z67" s="643"/>
      <c r="AA67" s="643"/>
      <c r="AB67" s="643"/>
      <c r="AC67" s="643"/>
      <c r="AD67" s="643"/>
      <c r="AE67" s="643"/>
      <c r="AF67" s="643"/>
      <c r="AG67" s="643"/>
      <c r="AH67" s="643"/>
      <c r="AI67" s="643"/>
      <c r="AJ67" s="643"/>
      <c r="AK67" s="643"/>
      <c r="AL67" s="643"/>
      <c r="AM67" s="643"/>
      <c r="AN67" s="643"/>
      <c r="AO67" s="643"/>
      <c r="AP67" s="643"/>
      <c r="AQ67" s="643"/>
      <c r="AR67" s="643"/>
      <c r="AS67" s="643"/>
      <c r="AT67" s="643"/>
      <c r="AU67" s="643"/>
      <c r="AV67" s="643"/>
      <c r="AW67" s="643"/>
      <c r="AX67" s="643"/>
      <c r="AY67" s="643"/>
      <c r="AZ67" s="643"/>
      <c r="BA67" s="643"/>
      <c r="BB67" s="643"/>
      <c r="BC67" s="643"/>
      <c r="BD67" s="643"/>
      <c r="BE67" s="643"/>
      <c r="BF67" s="643"/>
      <c r="BG67" s="643"/>
      <c r="BH67" s="643"/>
      <c r="BI67" s="643"/>
      <c r="BJ67" s="643"/>
      <c r="BK67" s="643"/>
      <c r="BL67" s="643"/>
      <c r="BM67" s="643"/>
      <c r="BN67" s="643"/>
      <c r="BO67" s="643"/>
      <c r="BP67" s="643"/>
      <c r="BQ67" s="643"/>
      <c r="BR67" s="643"/>
      <c r="BS67" s="643"/>
      <c r="BT67" s="643"/>
      <c r="BU67" s="643"/>
      <c r="BV67" s="643"/>
      <c r="BW67" s="643"/>
      <c r="BX67" s="643"/>
      <c r="BY67" s="643"/>
      <c r="BZ67" s="643"/>
      <c r="CA67" s="643"/>
      <c r="CB67" s="643"/>
      <c r="CC67" s="643"/>
      <c r="CD67" s="643"/>
      <c r="CE67" s="643"/>
      <c r="CF67" s="643"/>
      <c r="CG67" s="643"/>
      <c r="CH67" s="643"/>
      <c r="CI67" s="643"/>
      <c r="CJ67" s="643"/>
      <c r="CK67" s="643"/>
      <c r="CL67" s="643"/>
      <c r="CM67" s="643"/>
      <c r="CN67" s="643"/>
      <c r="CO67" s="643"/>
      <c r="CP67" s="643"/>
      <c r="CQ67" s="643"/>
      <c r="CR67" s="643"/>
      <c r="CS67" s="643"/>
      <c r="CT67" s="643"/>
      <c r="CU67" s="643"/>
      <c r="CV67" s="643"/>
      <c r="CW67" s="643"/>
      <c r="CX67" s="643"/>
      <c r="CY67" s="643"/>
      <c r="CZ67" s="643"/>
      <c r="DA67" s="643"/>
      <c r="DB67" s="643"/>
      <c r="DC67" s="643"/>
      <c r="DD67" s="643"/>
      <c r="DE67" s="643"/>
      <c r="DF67" s="643"/>
      <c r="DG67" s="643"/>
      <c r="DH67" s="643"/>
      <c r="DI67" s="643"/>
      <c r="DJ67" s="643"/>
      <c r="DK67" s="643"/>
      <c r="DL67" s="643"/>
      <c r="DM67" s="643"/>
      <c r="DN67" s="643"/>
      <c r="DO67" s="643"/>
      <c r="DP67" s="643"/>
      <c r="DQ67" s="643"/>
      <c r="DR67" s="643"/>
      <c r="DS67" s="643"/>
      <c r="DT67" s="643"/>
      <c r="DU67" s="643"/>
      <c r="DV67" s="643"/>
      <c r="DW67" s="643"/>
      <c r="DX67" s="643"/>
      <c r="DY67" s="643"/>
      <c r="DZ67" s="643"/>
      <c r="EA67" s="643"/>
      <c r="EB67" s="643"/>
      <c r="EC67" s="643"/>
      <c r="ED67" s="643"/>
      <c r="EE67" s="643"/>
      <c r="EF67" s="643"/>
      <c r="EG67" s="643"/>
      <c r="EH67" s="643"/>
      <c r="EI67" s="643"/>
      <c r="EJ67" s="643"/>
      <c r="EK67" s="643"/>
      <c r="EL67" s="643"/>
      <c r="EM67" s="643"/>
      <c r="EN67" s="643"/>
      <c r="EO67" s="643"/>
      <c r="EP67" s="643"/>
      <c r="EQ67" s="643"/>
      <c r="ER67" s="643"/>
      <c r="ES67" s="643"/>
      <c r="ET67" s="643"/>
      <c r="EU67" s="643"/>
      <c r="EV67" s="643"/>
      <c r="EW67" s="643"/>
      <c r="EX67" s="643"/>
      <c r="EY67" s="643"/>
      <c r="EZ67" s="643"/>
      <c r="FA67" s="643"/>
      <c r="FB67" s="643"/>
      <c r="FC67" s="643"/>
      <c r="FD67" s="643"/>
      <c r="FE67" s="643"/>
      <c r="FF67" s="643"/>
      <c r="FG67" s="643"/>
      <c r="FH67" s="643"/>
      <c r="FI67" s="643"/>
      <c r="FJ67" s="643"/>
      <c r="FK67" s="643"/>
      <c r="FL67" s="643"/>
      <c r="FM67" s="643"/>
      <c r="FN67" s="643"/>
      <c r="FO67" s="643"/>
      <c r="FP67" s="643"/>
      <c r="FQ67" s="643"/>
      <c r="FR67" s="643"/>
      <c r="FS67" s="643"/>
      <c r="FT67" s="643"/>
      <c r="FU67" s="643"/>
      <c r="FV67" s="643"/>
      <c r="FW67" s="643"/>
      <c r="FX67" s="643"/>
      <c r="FY67" s="643"/>
      <c r="FZ67" s="643"/>
      <c r="GA67" s="643"/>
      <c r="GB67" s="643"/>
      <c r="GC67" s="643"/>
      <c r="GD67" s="643"/>
      <c r="GE67" s="643"/>
      <c r="GF67" s="643"/>
      <c r="GG67" s="643"/>
      <c r="GH67" s="643"/>
      <c r="GI67" s="643"/>
      <c r="GJ67" s="643"/>
      <c r="GK67" s="643"/>
      <c r="GL67" s="643"/>
      <c r="GM67" s="643"/>
      <c r="GN67" s="643"/>
      <c r="GO67" s="643"/>
      <c r="GP67" s="643"/>
      <c r="GQ67" s="643"/>
      <c r="GR67" s="643"/>
      <c r="GS67" s="643"/>
      <c r="GT67" s="643"/>
      <c r="GU67" s="643"/>
      <c r="GV67" s="643"/>
      <c r="GW67" s="643"/>
      <c r="GX67" s="643"/>
      <c r="GY67" s="643"/>
      <c r="GZ67" s="643"/>
      <c r="HA67" s="643"/>
      <c r="HB67" s="643"/>
      <c r="HC67" s="643"/>
      <c r="HD67" s="643"/>
      <c r="HE67" s="643"/>
      <c r="HF67" s="643"/>
      <c r="HG67" s="643"/>
      <c r="HH67" s="643"/>
      <c r="HI67" s="643"/>
      <c r="HJ67" s="643"/>
      <c r="HK67" s="643"/>
      <c r="HL67" s="643"/>
      <c r="HM67" s="643"/>
      <c r="HN67" s="643"/>
      <c r="HO67" s="643"/>
      <c r="HP67" s="643"/>
      <c r="HQ67" s="643"/>
      <c r="HR67" s="643"/>
      <c r="HS67" s="643"/>
      <c r="HT67" s="643"/>
      <c r="HU67" s="643"/>
      <c r="HV67" s="643"/>
      <c r="HW67" s="643"/>
      <c r="HX67" s="643"/>
      <c r="HY67" s="643"/>
      <c r="HZ67" s="643"/>
      <c r="IA67" s="643"/>
      <c r="IB67" s="643"/>
      <c r="IC67" s="643"/>
      <c r="ID67" s="643"/>
      <c r="IE67" s="643"/>
      <c r="IF67" s="643"/>
      <c r="IG67" s="643"/>
      <c r="IH67" s="643"/>
      <c r="II67" s="643"/>
      <c r="IJ67" s="643"/>
      <c r="IK67" s="643"/>
      <c r="IL67" s="643"/>
      <c r="IM67" s="643"/>
      <c r="IN67" s="643"/>
      <c r="IO67" s="643"/>
      <c r="IP67" s="643"/>
      <c r="IQ67" s="643"/>
      <c r="IR67" s="643"/>
      <c r="IS67" s="643"/>
    </row>
    <row r="68" spans="1:253" ht="15" customHeight="1">
      <c r="A68" s="652">
        <v>59</v>
      </c>
      <c r="B68" s="658">
        <v>821200</v>
      </c>
      <c r="C68" s="659" t="s">
        <v>285</v>
      </c>
      <c r="D68" s="654"/>
      <c r="E68" s="654"/>
      <c r="F68" s="655">
        <f t="shared" si="2"/>
        <v>0</v>
      </c>
      <c r="G68" s="654"/>
      <c r="H68" s="654"/>
      <c r="I68" s="654">
        <f t="shared" si="0"/>
        <v>0</v>
      </c>
      <c r="J68" s="656" t="e">
        <f t="shared" si="1"/>
        <v>#DIV/0!</v>
      </c>
      <c r="K68" s="657" t="e">
        <f t="shared" si="3"/>
        <v>#DIV/0!</v>
      </c>
      <c r="L68" s="643"/>
      <c r="M68" s="643"/>
      <c r="N68" s="643"/>
      <c r="O68" s="643"/>
      <c r="P68" s="643"/>
      <c r="Q68" s="643"/>
      <c r="R68" s="643"/>
      <c r="S68" s="643"/>
      <c r="T68" s="643"/>
      <c r="U68" s="643"/>
      <c r="V68" s="643"/>
      <c r="W68" s="643"/>
      <c r="X68" s="643"/>
      <c r="Y68" s="643"/>
      <c r="Z68" s="643"/>
      <c r="AA68" s="643"/>
      <c r="AB68" s="643"/>
      <c r="AC68" s="643"/>
      <c r="AD68" s="643"/>
      <c r="AE68" s="643"/>
      <c r="AF68" s="643"/>
      <c r="AG68" s="643"/>
      <c r="AH68" s="643"/>
      <c r="AI68" s="643"/>
      <c r="AJ68" s="643"/>
      <c r="AK68" s="643"/>
      <c r="AL68" s="643"/>
      <c r="AM68" s="643"/>
      <c r="AN68" s="643"/>
      <c r="AO68" s="643"/>
      <c r="AP68" s="643"/>
      <c r="AQ68" s="643"/>
      <c r="AR68" s="643"/>
      <c r="AS68" s="643"/>
      <c r="AT68" s="643"/>
      <c r="AU68" s="643"/>
      <c r="AV68" s="643"/>
      <c r="AW68" s="643"/>
      <c r="AX68" s="643"/>
      <c r="AY68" s="643"/>
      <c r="AZ68" s="643"/>
      <c r="BA68" s="643"/>
      <c r="BB68" s="643"/>
      <c r="BC68" s="643"/>
      <c r="BD68" s="643"/>
      <c r="BE68" s="643"/>
      <c r="BF68" s="643"/>
      <c r="BG68" s="643"/>
      <c r="BH68" s="643"/>
      <c r="BI68" s="643"/>
      <c r="BJ68" s="643"/>
      <c r="BK68" s="643"/>
      <c r="BL68" s="643"/>
      <c r="BM68" s="643"/>
      <c r="BN68" s="643"/>
      <c r="BO68" s="643"/>
      <c r="BP68" s="643"/>
      <c r="BQ68" s="643"/>
      <c r="BR68" s="643"/>
      <c r="BS68" s="643"/>
      <c r="BT68" s="643"/>
      <c r="BU68" s="643"/>
      <c r="BV68" s="643"/>
      <c r="BW68" s="643"/>
      <c r="BX68" s="643"/>
      <c r="BY68" s="643"/>
      <c r="BZ68" s="643"/>
      <c r="CA68" s="643"/>
      <c r="CB68" s="643"/>
      <c r="CC68" s="643"/>
      <c r="CD68" s="643"/>
      <c r="CE68" s="643"/>
      <c r="CF68" s="643"/>
      <c r="CG68" s="643"/>
      <c r="CH68" s="643"/>
      <c r="CI68" s="643"/>
      <c r="CJ68" s="643"/>
      <c r="CK68" s="643"/>
      <c r="CL68" s="643"/>
      <c r="CM68" s="643"/>
      <c r="CN68" s="643"/>
      <c r="CO68" s="643"/>
      <c r="CP68" s="643"/>
      <c r="CQ68" s="643"/>
      <c r="CR68" s="643"/>
      <c r="CS68" s="643"/>
      <c r="CT68" s="643"/>
      <c r="CU68" s="643"/>
      <c r="CV68" s="643"/>
      <c r="CW68" s="643"/>
      <c r="CX68" s="643"/>
      <c r="CY68" s="643"/>
      <c r="CZ68" s="643"/>
      <c r="DA68" s="643"/>
      <c r="DB68" s="643"/>
      <c r="DC68" s="643"/>
      <c r="DD68" s="643"/>
      <c r="DE68" s="643"/>
      <c r="DF68" s="643"/>
      <c r="DG68" s="643"/>
      <c r="DH68" s="643"/>
      <c r="DI68" s="643"/>
      <c r="DJ68" s="643"/>
      <c r="DK68" s="643"/>
      <c r="DL68" s="643"/>
      <c r="DM68" s="643"/>
      <c r="DN68" s="643"/>
      <c r="DO68" s="643"/>
      <c r="DP68" s="643"/>
      <c r="DQ68" s="643"/>
      <c r="DR68" s="643"/>
      <c r="DS68" s="643"/>
      <c r="DT68" s="643"/>
      <c r="DU68" s="643"/>
      <c r="DV68" s="643"/>
      <c r="DW68" s="643"/>
      <c r="DX68" s="643"/>
      <c r="DY68" s="643"/>
      <c r="DZ68" s="643"/>
      <c r="EA68" s="643"/>
      <c r="EB68" s="643"/>
      <c r="EC68" s="643"/>
      <c r="ED68" s="643"/>
      <c r="EE68" s="643"/>
      <c r="EF68" s="643"/>
      <c r="EG68" s="643"/>
      <c r="EH68" s="643"/>
      <c r="EI68" s="643"/>
      <c r="EJ68" s="643"/>
      <c r="EK68" s="643"/>
      <c r="EL68" s="643"/>
      <c r="EM68" s="643"/>
      <c r="EN68" s="643"/>
      <c r="EO68" s="643"/>
      <c r="EP68" s="643"/>
      <c r="EQ68" s="643"/>
      <c r="ER68" s="643"/>
      <c r="ES68" s="643"/>
      <c r="ET68" s="643"/>
      <c r="EU68" s="643"/>
      <c r="EV68" s="643"/>
      <c r="EW68" s="643"/>
      <c r="EX68" s="643"/>
      <c r="EY68" s="643"/>
      <c r="EZ68" s="643"/>
      <c r="FA68" s="643"/>
      <c r="FB68" s="643"/>
      <c r="FC68" s="643"/>
      <c r="FD68" s="643"/>
      <c r="FE68" s="643"/>
      <c r="FF68" s="643"/>
      <c r="FG68" s="643"/>
      <c r="FH68" s="643"/>
      <c r="FI68" s="643"/>
      <c r="FJ68" s="643"/>
      <c r="FK68" s="643"/>
      <c r="FL68" s="643"/>
      <c r="FM68" s="643"/>
      <c r="FN68" s="643"/>
      <c r="FO68" s="643"/>
      <c r="FP68" s="643"/>
      <c r="FQ68" s="643"/>
      <c r="FR68" s="643"/>
      <c r="FS68" s="643"/>
      <c r="FT68" s="643"/>
      <c r="FU68" s="643"/>
      <c r="FV68" s="643"/>
      <c r="FW68" s="643"/>
      <c r="FX68" s="643"/>
      <c r="FY68" s="643"/>
      <c r="FZ68" s="643"/>
      <c r="GA68" s="643"/>
      <c r="GB68" s="643"/>
      <c r="GC68" s="643"/>
      <c r="GD68" s="643"/>
      <c r="GE68" s="643"/>
      <c r="GF68" s="643"/>
      <c r="GG68" s="643"/>
      <c r="GH68" s="643"/>
      <c r="GI68" s="643"/>
      <c r="GJ68" s="643"/>
      <c r="GK68" s="643"/>
      <c r="GL68" s="643"/>
      <c r="GM68" s="643"/>
      <c r="GN68" s="643"/>
      <c r="GO68" s="643"/>
      <c r="GP68" s="643"/>
      <c r="GQ68" s="643"/>
      <c r="GR68" s="643"/>
      <c r="GS68" s="643"/>
      <c r="GT68" s="643"/>
      <c r="GU68" s="643"/>
      <c r="GV68" s="643"/>
      <c r="GW68" s="643"/>
      <c r="GX68" s="643"/>
      <c r="GY68" s="643"/>
      <c r="GZ68" s="643"/>
      <c r="HA68" s="643"/>
      <c r="HB68" s="643"/>
      <c r="HC68" s="643"/>
      <c r="HD68" s="643"/>
      <c r="HE68" s="643"/>
      <c r="HF68" s="643"/>
      <c r="HG68" s="643"/>
      <c r="HH68" s="643"/>
      <c r="HI68" s="643"/>
      <c r="HJ68" s="643"/>
      <c r="HK68" s="643"/>
      <c r="HL68" s="643"/>
      <c r="HM68" s="643"/>
      <c r="HN68" s="643"/>
      <c r="HO68" s="643"/>
      <c r="HP68" s="643"/>
      <c r="HQ68" s="643"/>
      <c r="HR68" s="643"/>
      <c r="HS68" s="643"/>
      <c r="HT68" s="643"/>
      <c r="HU68" s="643"/>
      <c r="HV68" s="643"/>
      <c r="HW68" s="643"/>
      <c r="HX68" s="643"/>
      <c r="HY68" s="643"/>
      <c r="HZ68" s="643"/>
      <c r="IA68" s="643"/>
      <c r="IB68" s="643"/>
      <c r="IC68" s="643"/>
      <c r="ID68" s="643"/>
      <c r="IE68" s="643"/>
      <c r="IF68" s="643"/>
      <c r="IG68" s="643"/>
      <c r="IH68" s="643"/>
      <c r="II68" s="643"/>
      <c r="IJ68" s="643"/>
      <c r="IK68" s="643"/>
      <c r="IL68" s="643"/>
      <c r="IM68" s="643"/>
      <c r="IN68" s="643"/>
      <c r="IO68" s="643"/>
      <c r="IP68" s="643"/>
      <c r="IQ68" s="643"/>
      <c r="IR68" s="643"/>
      <c r="IS68" s="643"/>
    </row>
    <row r="69" spans="1:253" ht="12.75" customHeight="1">
      <c r="A69" s="652">
        <v>60</v>
      </c>
      <c r="B69" s="658">
        <v>821300</v>
      </c>
      <c r="C69" s="659" t="s">
        <v>284</v>
      </c>
      <c r="D69" s="654"/>
      <c r="E69" s="654"/>
      <c r="F69" s="655">
        <f t="shared" si="2"/>
        <v>0</v>
      </c>
      <c r="G69" s="654"/>
      <c r="H69" s="654"/>
      <c r="I69" s="654">
        <f t="shared" si="0"/>
        <v>0</v>
      </c>
      <c r="J69" s="656" t="e">
        <f t="shared" si="1"/>
        <v>#DIV/0!</v>
      </c>
      <c r="K69" s="657" t="e">
        <f>SUM(G69/H69)</f>
        <v>#DIV/0!</v>
      </c>
      <c r="L69" s="643"/>
      <c r="M69" s="643"/>
      <c r="N69" s="643"/>
      <c r="O69" s="643"/>
      <c r="P69" s="643"/>
      <c r="Q69" s="643"/>
      <c r="R69" s="643"/>
      <c r="S69" s="643"/>
      <c r="T69" s="643"/>
      <c r="U69" s="643"/>
      <c r="V69" s="643"/>
      <c r="W69" s="643"/>
      <c r="X69" s="643"/>
      <c r="Y69" s="643"/>
      <c r="Z69" s="643"/>
      <c r="AA69" s="643"/>
      <c r="AB69" s="643"/>
      <c r="AC69" s="643"/>
      <c r="AD69" s="643"/>
      <c r="AE69" s="643"/>
      <c r="AF69" s="643"/>
      <c r="AG69" s="643"/>
      <c r="AH69" s="643"/>
      <c r="AI69" s="643"/>
      <c r="AJ69" s="643"/>
      <c r="AK69" s="643"/>
      <c r="AL69" s="643"/>
      <c r="AM69" s="643"/>
      <c r="AN69" s="643"/>
      <c r="AO69" s="643"/>
      <c r="AP69" s="643"/>
      <c r="AQ69" s="643"/>
      <c r="AR69" s="643"/>
      <c r="AS69" s="643"/>
      <c r="AT69" s="643"/>
      <c r="AU69" s="643"/>
      <c r="AV69" s="643"/>
      <c r="AW69" s="643"/>
      <c r="AX69" s="643"/>
      <c r="AY69" s="643"/>
      <c r="AZ69" s="643"/>
      <c r="BA69" s="643"/>
      <c r="BB69" s="643"/>
      <c r="BC69" s="643"/>
      <c r="BD69" s="643"/>
      <c r="BE69" s="643"/>
      <c r="BF69" s="643"/>
      <c r="BG69" s="643"/>
      <c r="BH69" s="643"/>
      <c r="BI69" s="643"/>
      <c r="BJ69" s="643"/>
      <c r="BK69" s="643"/>
      <c r="BL69" s="643"/>
      <c r="BM69" s="643"/>
      <c r="BN69" s="643"/>
      <c r="BO69" s="643"/>
      <c r="BP69" s="643"/>
      <c r="BQ69" s="643"/>
      <c r="BR69" s="643"/>
      <c r="BS69" s="643"/>
      <c r="BT69" s="643"/>
      <c r="BU69" s="643"/>
      <c r="BV69" s="643"/>
      <c r="BW69" s="643"/>
      <c r="BX69" s="643"/>
      <c r="BY69" s="643"/>
      <c r="BZ69" s="643"/>
      <c r="CA69" s="643"/>
      <c r="CB69" s="643"/>
      <c r="CC69" s="643"/>
      <c r="CD69" s="643"/>
      <c r="CE69" s="643"/>
      <c r="CF69" s="643"/>
      <c r="CG69" s="643"/>
      <c r="CH69" s="643"/>
      <c r="CI69" s="643"/>
      <c r="CJ69" s="643"/>
      <c r="CK69" s="643"/>
      <c r="CL69" s="643"/>
      <c r="CM69" s="643"/>
      <c r="CN69" s="643"/>
      <c r="CO69" s="643"/>
      <c r="CP69" s="643"/>
      <c r="CQ69" s="643"/>
      <c r="CR69" s="643"/>
      <c r="CS69" s="643"/>
      <c r="CT69" s="643"/>
      <c r="CU69" s="643"/>
      <c r="CV69" s="643"/>
      <c r="CW69" s="643"/>
      <c r="CX69" s="643"/>
      <c r="CY69" s="643"/>
      <c r="CZ69" s="643"/>
      <c r="DA69" s="643"/>
      <c r="DB69" s="643"/>
      <c r="DC69" s="643"/>
      <c r="DD69" s="643"/>
      <c r="DE69" s="643"/>
      <c r="DF69" s="643"/>
      <c r="DG69" s="643"/>
      <c r="DH69" s="643"/>
      <c r="DI69" s="643"/>
      <c r="DJ69" s="643"/>
      <c r="DK69" s="643"/>
      <c r="DL69" s="643"/>
      <c r="DM69" s="643"/>
      <c r="DN69" s="643"/>
      <c r="DO69" s="643"/>
      <c r="DP69" s="643"/>
      <c r="DQ69" s="643"/>
      <c r="DR69" s="643"/>
      <c r="DS69" s="643"/>
      <c r="DT69" s="643"/>
      <c r="DU69" s="643"/>
      <c r="DV69" s="643"/>
      <c r="DW69" s="643"/>
      <c r="DX69" s="643"/>
      <c r="DY69" s="643"/>
      <c r="DZ69" s="643"/>
      <c r="EA69" s="643"/>
      <c r="EB69" s="643"/>
      <c r="EC69" s="643"/>
      <c r="ED69" s="643"/>
      <c r="EE69" s="643"/>
      <c r="EF69" s="643"/>
      <c r="EG69" s="643"/>
      <c r="EH69" s="643"/>
      <c r="EI69" s="643"/>
      <c r="EJ69" s="643"/>
      <c r="EK69" s="643"/>
      <c r="EL69" s="643"/>
      <c r="EM69" s="643"/>
      <c r="EN69" s="643"/>
      <c r="EO69" s="643"/>
      <c r="EP69" s="643"/>
      <c r="EQ69" s="643"/>
      <c r="ER69" s="643"/>
      <c r="ES69" s="643"/>
      <c r="ET69" s="643"/>
      <c r="EU69" s="643"/>
      <c r="EV69" s="643"/>
      <c r="EW69" s="643"/>
      <c r="EX69" s="643"/>
      <c r="EY69" s="643"/>
      <c r="EZ69" s="643"/>
      <c r="FA69" s="643"/>
      <c r="FB69" s="643"/>
      <c r="FC69" s="643"/>
      <c r="FD69" s="643"/>
      <c r="FE69" s="643"/>
      <c r="FF69" s="643"/>
      <c r="FG69" s="643"/>
      <c r="FH69" s="643"/>
      <c r="FI69" s="643"/>
      <c r="FJ69" s="643"/>
      <c r="FK69" s="643"/>
      <c r="FL69" s="643"/>
      <c r="FM69" s="643"/>
      <c r="FN69" s="643"/>
      <c r="FO69" s="643"/>
      <c r="FP69" s="643"/>
      <c r="FQ69" s="643"/>
      <c r="FR69" s="643"/>
      <c r="FS69" s="643"/>
      <c r="FT69" s="643"/>
      <c r="FU69" s="643"/>
      <c r="FV69" s="643"/>
      <c r="FW69" s="643"/>
      <c r="FX69" s="643"/>
      <c r="FY69" s="643"/>
      <c r="FZ69" s="643"/>
      <c r="GA69" s="643"/>
      <c r="GB69" s="643"/>
      <c r="GC69" s="643"/>
      <c r="GD69" s="643"/>
      <c r="GE69" s="643"/>
      <c r="GF69" s="643"/>
      <c r="GG69" s="643"/>
      <c r="GH69" s="643"/>
      <c r="GI69" s="643"/>
      <c r="GJ69" s="643"/>
      <c r="GK69" s="643"/>
      <c r="GL69" s="643"/>
      <c r="GM69" s="643"/>
      <c r="GN69" s="643"/>
      <c r="GO69" s="643"/>
      <c r="GP69" s="643"/>
      <c r="GQ69" s="643"/>
      <c r="GR69" s="643"/>
      <c r="GS69" s="643"/>
      <c r="GT69" s="643"/>
      <c r="GU69" s="643"/>
      <c r="GV69" s="643"/>
      <c r="GW69" s="643"/>
      <c r="GX69" s="643"/>
      <c r="GY69" s="643"/>
      <c r="GZ69" s="643"/>
      <c r="HA69" s="643"/>
      <c r="HB69" s="643"/>
      <c r="HC69" s="643"/>
      <c r="HD69" s="643"/>
      <c r="HE69" s="643"/>
      <c r="HF69" s="643"/>
      <c r="HG69" s="643"/>
      <c r="HH69" s="643"/>
      <c r="HI69" s="643"/>
      <c r="HJ69" s="643"/>
      <c r="HK69" s="643"/>
      <c r="HL69" s="643"/>
      <c r="HM69" s="643"/>
      <c r="HN69" s="643"/>
      <c r="HO69" s="643"/>
      <c r="HP69" s="643"/>
      <c r="HQ69" s="643"/>
      <c r="HR69" s="643"/>
      <c r="HS69" s="643"/>
      <c r="HT69" s="643"/>
      <c r="HU69" s="643"/>
      <c r="HV69" s="643"/>
      <c r="HW69" s="643"/>
      <c r="HX69" s="643"/>
      <c r="HY69" s="643"/>
      <c r="HZ69" s="643"/>
      <c r="IA69" s="643"/>
      <c r="IB69" s="643"/>
      <c r="IC69" s="643"/>
      <c r="ID69" s="643"/>
      <c r="IE69" s="643"/>
      <c r="IF69" s="643"/>
      <c r="IG69" s="643"/>
      <c r="IH69" s="643"/>
      <c r="II69" s="643"/>
      <c r="IJ69" s="643"/>
      <c r="IK69" s="643"/>
      <c r="IL69" s="643"/>
      <c r="IM69" s="643"/>
      <c r="IN69" s="643"/>
      <c r="IO69" s="643"/>
      <c r="IP69" s="643"/>
      <c r="IQ69" s="643"/>
      <c r="IR69" s="643"/>
      <c r="IS69" s="643"/>
    </row>
    <row r="70" spans="1:253" ht="12.75" customHeight="1">
      <c r="A70" s="652">
        <v>61</v>
      </c>
      <c r="B70" s="658">
        <v>821400</v>
      </c>
      <c r="C70" s="659" t="s">
        <v>283</v>
      </c>
      <c r="D70" s="654"/>
      <c r="E70" s="654"/>
      <c r="F70" s="655">
        <f t="shared" si="2"/>
        <v>0</v>
      </c>
      <c r="G70" s="654"/>
      <c r="H70" s="654"/>
      <c r="I70" s="654">
        <f t="shared" si="0"/>
        <v>0</v>
      </c>
      <c r="J70" s="656" t="e">
        <f t="shared" si="1"/>
        <v>#DIV/0!</v>
      </c>
      <c r="K70" s="657" t="e">
        <f>SUM(G70/H70)</f>
        <v>#DIV/0!</v>
      </c>
      <c r="L70" s="643"/>
      <c r="M70" s="643"/>
      <c r="N70" s="643"/>
      <c r="O70" s="643"/>
      <c r="P70" s="643"/>
      <c r="Q70" s="643"/>
      <c r="R70" s="643"/>
      <c r="S70" s="643"/>
      <c r="T70" s="643"/>
      <c r="U70" s="643"/>
      <c r="V70" s="643"/>
      <c r="W70" s="643"/>
      <c r="X70" s="643"/>
      <c r="Y70" s="643"/>
      <c r="Z70" s="643"/>
      <c r="AA70" s="643"/>
      <c r="AB70" s="643"/>
      <c r="AC70" s="643"/>
      <c r="AD70" s="643"/>
      <c r="AE70" s="643"/>
      <c r="AF70" s="643"/>
      <c r="AG70" s="643"/>
      <c r="AH70" s="643"/>
      <c r="AI70" s="643"/>
      <c r="AJ70" s="643"/>
      <c r="AK70" s="643"/>
      <c r="AL70" s="643"/>
      <c r="AM70" s="643"/>
      <c r="AN70" s="643"/>
      <c r="AO70" s="643"/>
      <c r="AP70" s="643"/>
      <c r="AQ70" s="643"/>
      <c r="AR70" s="643"/>
      <c r="AS70" s="643"/>
      <c r="AT70" s="643"/>
      <c r="AU70" s="643"/>
      <c r="AV70" s="643"/>
      <c r="AW70" s="643"/>
      <c r="AX70" s="643"/>
      <c r="AY70" s="643"/>
      <c r="AZ70" s="643"/>
      <c r="BA70" s="643"/>
      <c r="BB70" s="643"/>
      <c r="BC70" s="643"/>
      <c r="BD70" s="643"/>
      <c r="BE70" s="643"/>
      <c r="BF70" s="643"/>
      <c r="BG70" s="643"/>
      <c r="BH70" s="643"/>
      <c r="BI70" s="643"/>
      <c r="BJ70" s="643"/>
      <c r="BK70" s="643"/>
      <c r="BL70" s="643"/>
      <c r="BM70" s="643"/>
      <c r="BN70" s="643"/>
      <c r="BO70" s="643"/>
      <c r="BP70" s="643"/>
      <c r="BQ70" s="643"/>
      <c r="BR70" s="643"/>
      <c r="BS70" s="643"/>
      <c r="BT70" s="643"/>
      <c r="BU70" s="643"/>
      <c r="BV70" s="643"/>
      <c r="BW70" s="643"/>
      <c r="BX70" s="643"/>
      <c r="BY70" s="643"/>
      <c r="BZ70" s="643"/>
      <c r="CA70" s="643"/>
      <c r="CB70" s="643"/>
      <c r="CC70" s="643"/>
      <c r="CD70" s="643"/>
      <c r="CE70" s="643"/>
      <c r="CF70" s="643"/>
      <c r="CG70" s="643"/>
      <c r="CH70" s="643"/>
      <c r="CI70" s="643"/>
      <c r="CJ70" s="643"/>
      <c r="CK70" s="643"/>
      <c r="CL70" s="643"/>
      <c r="CM70" s="643"/>
      <c r="CN70" s="643"/>
      <c r="CO70" s="643"/>
      <c r="CP70" s="643"/>
      <c r="CQ70" s="643"/>
      <c r="CR70" s="643"/>
      <c r="CS70" s="643"/>
      <c r="CT70" s="643"/>
      <c r="CU70" s="643"/>
      <c r="CV70" s="643"/>
      <c r="CW70" s="643"/>
      <c r="CX70" s="643"/>
      <c r="CY70" s="643"/>
      <c r="CZ70" s="643"/>
      <c r="DA70" s="643"/>
      <c r="DB70" s="643"/>
      <c r="DC70" s="643"/>
      <c r="DD70" s="643"/>
      <c r="DE70" s="643"/>
      <c r="DF70" s="643"/>
      <c r="DG70" s="643"/>
      <c r="DH70" s="643"/>
      <c r="DI70" s="643"/>
      <c r="DJ70" s="643"/>
      <c r="DK70" s="643"/>
      <c r="DL70" s="643"/>
      <c r="DM70" s="643"/>
      <c r="DN70" s="643"/>
      <c r="DO70" s="643"/>
      <c r="DP70" s="643"/>
      <c r="DQ70" s="643"/>
      <c r="DR70" s="643"/>
      <c r="DS70" s="643"/>
      <c r="DT70" s="643"/>
      <c r="DU70" s="643"/>
      <c r="DV70" s="643"/>
      <c r="DW70" s="643"/>
      <c r="DX70" s="643"/>
      <c r="DY70" s="643"/>
      <c r="DZ70" s="643"/>
      <c r="EA70" s="643"/>
      <c r="EB70" s="643"/>
      <c r="EC70" s="643"/>
      <c r="ED70" s="643"/>
      <c r="EE70" s="643"/>
      <c r="EF70" s="643"/>
      <c r="EG70" s="643"/>
      <c r="EH70" s="643"/>
      <c r="EI70" s="643"/>
      <c r="EJ70" s="643"/>
      <c r="EK70" s="643"/>
      <c r="EL70" s="643"/>
      <c r="EM70" s="643"/>
      <c r="EN70" s="643"/>
      <c r="EO70" s="643"/>
      <c r="EP70" s="643"/>
      <c r="EQ70" s="643"/>
      <c r="ER70" s="643"/>
      <c r="ES70" s="643"/>
      <c r="ET70" s="643"/>
      <c r="EU70" s="643"/>
      <c r="EV70" s="643"/>
      <c r="EW70" s="643"/>
      <c r="EX70" s="643"/>
      <c r="EY70" s="643"/>
      <c r="EZ70" s="643"/>
      <c r="FA70" s="643"/>
      <c r="FB70" s="643"/>
      <c r="FC70" s="643"/>
      <c r="FD70" s="643"/>
      <c r="FE70" s="643"/>
      <c r="FF70" s="643"/>
      <c r="FG70" s="643"/>
      <c r="FH70" s="643"/>
      <c r="FI70" s="643"/>
      <c r="FJ70" s="643"/>
      <c r="FK70" s="643"/>
      <c r="FL70" s="643"/>
      <c r="FM70" s="643"/>
      <c r="FN70" s="643"/>
      <c r="FO70" s="643"/>
      <c r="FP70" s="643"/>
      <c r="FQ70" s="643"/>
      <c r="FR70" s="643"/>
      <c r="FS70" s="643"/>
      <c r="FT70" s="643"/>
      <c r="FU70" s="643"/>
      <c r="FV70" s="643"/>
      <c r="FW70" s="643"/>
      <c r="FX70" s="643"/>
      <c r="FY70" s="643"/>
      <c r="FZ70" s="643"/>
      <c r="GA70" s="643"/>
      <c r="GB70" s="643"/>
      <c r="GC70" s="643"/>
      <c r="GD70" s="643"/>
      <c r="GE70" s="643"/>
      <c r="GF70" s="643"/>
      <c r="GG70" s="643"/>
      <c r="GH70" s="643"/>
      <c r="GI70" s="643"/>
      <c r="GJ70" s="643"/>
      <c r="GK70" s="643"/>
      <c r="GL70" s="643"/>
      <c r="GM70" s="643"/>
      <c r="GN70" s="643"/>
      <c r="GO70" s="643"/>
      <c r="GP70" s="643"/>
      <c r="GQ70" s="643"/>
      <c r="GR70" s="643"/>
      <c r="GS70" s="643"/>
      <c r="GT70" s="643"/>
      <c r="GU70" s="643"/>
      <c r="GV70" s="643"/>
      <c r="GW70" s="643"/>
      <c r="GX70" s="643"/>
      <c r="GY70" s="643"/>
      <c r="GZ70" s="643"/>
      <c r="HA70" s="643"/>
      <c r="HB70" s="643"/>
      <c r="HC70" s="643"/>
      <c r="HD70" s="643"/>
      <c r="HE70" s="643"/>
      <c r="HF70" s="643"/>
      <c r="HG70" s="643"/>
      <c r="HH70" s="643"/>
      <c r="HI70" s="643"/>
      <c r="HJ70" s="643"/>
      <c r="HK70" s="643"/>
      <c r="HL70" s="643"/>
      <c r="HM70" s="643"/>
      <c r="HN70" s="643"/>
      <c r="HO70" s="643"/>
      <c r="HP70" s="643"/>
      <c r="HQ70" s="643"/>
      <c r="HR70" s="643"/>
      <c r="HS70" s="643"/>
      <c r="HT70" s="643"/>
      <c r="HU70" s="643"/>
      <c r="HV70" s="643"/>
      <c r="HW70" s="643"/>
      <c r="HX70" s="643"/>
      <c r="HY70" s="643"/>
      <c r="HZ70" s="643"/>
      <c r="IA70" s="643"/>
      <c r="IB70" s="643"/>
      <c r="IC70" s="643"/>
      <c r="ID70" s="643"/>
      <c r="IE70" s="643"/>
      <c r="IF70" s="643"/>
      <c r="IG70" s="643"/>
      <c r="IH70" s="643"/>
      <c r="II70" s="643"/>
      <c r="IJ70" s="643"/>
      <c r="IK70" s="643"/>
      <c r="IL70" s="643"/>
      <c r="IM70" s="643"/>
      <c r="IN70" s="643"/>
      <c r="IO70" s="643"/>
      <c r="IP70" s="643"/>
      <c r="IQ70" s="643"/>
      <c r="IR70" s="643"/>
      <c r="IS70" s="643"/>
    </row>
    <row r="71" spans="1:253" ht="12.75" customHeight="1">
      <c r="A71" s="652">
        <v>62</v>
      </c>
      <c r="B71" s="658">
        <v>821500</v>
      </c>
      <c r="C71" s="659" t="s">
        <v>282</v>
      </c>
      <c r="D71" s="654"/>
      <c r="E71" s="654"/>
      <c r="F71" s="655">
        <f t="shared" si="2"/>
        <v>0</v>
      </c>
      <c r="G71" s="654"/>
      <c r="H71" s="654"/>
      <c r="I71" s="654">
        <f t="shared" si="0"/>
        <v>0</v>
      </c>
      <c r="J71" s="656" t="e">
        <f t="shared" si="1"/>
        <v>#DIV/0!</v>
      </c>
      <c r="K71" s="657" t="e">
        <f>SUM(G71/H71)</f>
        <v>#DIV/0!</v>
      </c>
      <c r="L71" s="643"/>
      <c r="M71" s="643"/>
      <c r="N71" s="643"/>
      <c r="O71" s="643"/>
      <c r="P71" s="643"/>
      <c r="Q71" s="643"/>
      <c r="R71" s="643"/>
      <c r="S71" s="643"/>
      <c r="T71" s="643"/>
      <c r="U71" s="643"/>
      <c r="V71" s="643"/>
      <c r="W71" s="643"/>
      <c r="X71" s="643"/>
      <c r="Y71" s="643"/>
      <c r="Z71" s="643"/>
      <c r="AA71" s="643"/>
      <c r="AB71" s="643"/>
      <c r="AC71" s="643"/>
      <c r="AD71" s="643"/>
      <c r="AE71" s="643"/>
      <c r="AF71" s="643"/>
      <c r="AG71" s="643"/>
      <c r="AH71" s="643"/>
      <c r="AI71" s="643"/>
      <c r="AJ71" s="643"/>
      <c r="AK71" s="643"/>
      <c r="AL71" s="643"/>
      <c r="AM71" s="643"/>
      <c r="AN71" s="643"/>
      <c r="AO71" s="643"/>
      <c r="AP71" s="643"/>
      <c r="AQ71" s="643"/>
      <c r="AR71" s="643"/>
      <c r="AS71" s="643"/>
      <c r="AT71" s="643"/>
      <c r="AU71" s="643"/>
      <c r="AV71" s="643"/>
      <c r="AW71" s="643"/>
      <c r="AX71" s="643"/>
      <c r="AY71" s="643"/>
      <c r="AZ71" s="643"/>
      <c r="BA71" s="643"/>
      <c r="BB71" s="643"/>
      <c r="BC71" s="643"/>
      <c r="BD71" s="643"/>
      <c r="BE71" s="643"/>
      <c r="BF71" s="643"/>
      <c r="BG71" s="643"/>
      <c r="BH71" s="643"/>
      <c r="BI71" s="643"/>
      <c r="BJ71" s="643"/>
      <c r="BK71" s="643"/>
      <c r="BL71" s="643"/>
      <c r="BM71" s="643"/>
      <c r="BN71" s="643"/>
      <c r="BO71" s="643"/>
      <c r="BP71" s="643"/>
      <c r="BQ71" s="643"/>
      <c r="BR71" s="643"/>
      <c r="BS71" s="643"/>
      <c r="BT71" s="643"/>
      <c r="BU71" s="643"/>
      <c r="BV71" s="643"/>
      <c r="BW71" s="643"/>
      <c r="BX71" s="643"/>
      <c r="BY71" s="643"/>
      <c r="BZ71" s="643"/>
      <c r="CA71" s="643"/>
      <c r="CB71" s="643"/>
      <c r="CC71" s="643"/>
      <c r="CD71" s="643"/>
      <c r="CE71" s="643"/>
      <c r="CF71" s="643"/>
      <c r="CG71" s="643"/>
      <c r="CH71" s="643"/>
      <c r="CI71" s="643"/>
      <c r="CJ71" s="643"/>
      <c r="CK71" s="643"/>
      <c r="CL71" s="643"/>
      <c r="CM71" s="643"/>
      <c r="CN71" s="643"/>
      <c r="CO71" s="643"/>
      <c r="CP71" s="643"/>
      <c r="CQ71" s="643"/>
      <c r="CR71" s="643"/>
      <c r="CS71" s="643"/>
      <c r="CT71" s="643"/>
      <c r="CU71" s="643"/>
      <c r="CV71" s="643"/>
      <c r="CW71" s="643"/>
      <c r="CX71" s="643"/>
      <c r="CY71" s="643"/>
      <c r="CZ71" s="643"/>
      <c r="DA71" s="643"/>
      <c r="DB71" s="643"/>
      <c r="DC71" s="643"/>
      <c r="DD71" s="643"/>
      <c r="DE71" s="643"/>
      <c r="DF71" s="643"/>
      <c r="DG71" s="643"/>
      <c r="DH71" s="643"/>
      <c r="DI71" s="643"/>
      <c r="DJ71" s="643"/>
      <c r="DK71" s="643"/>
      <c r="DL71" s="643"/>
      <c r="DM71" s="643"/>
      <c r="DN71" s="643"/>
      <c r="DO71" s="643"/>
      <c r="DP71" s="643"/>
      <c r="DQ71" s="643"/>
      <c r="DR71" s="643"/>
      <c r="DS71" s="643"/>
      <c r="DT71" s="643"/>
      <c r="DU71" s="643"/>
      <c r="DV71" s="643"/>
      <c r="DW71" s="643"/>
      <c r="DX71" s="643"/>
      <c r="DY71" s="643"/>
      <c r="DZ71" s="643"/>
      <c r="EA71" s="643"/>
      <c r="EB71" s="643"/>
      <c r="EC71" s="643"/>
      <c r="ED71" s="643"/>
      <c r="EE71" s="643"/>
      <c r="EF71" s="643"/>
      <c r="EG71" s="643"/>
      <c r="EH71" s="643"/>
      <c r="EI71" s="643"/>
      <c r="EJ71" s="643"/>
      <c r="EK71" s="643"/>
      <c r="EL71" s="643"/>
      <c r="EM71" s="643"/>
      <c r="EN71" s="643"/>
      <c r="EO71" s="643"/>
      <c r="EP71" s="643"/>
      <c r="EQ71" s="643"/>
      <c r="ER71" s="643"/>
      <c r="ES71" s="643"/>
      <c r="ET71" s="643"/>
      <c r="EU71" s="643"/>
      <c r="EV71" s="643"/>
      <c r="EW71" s="643"/>
      <c r="EX71" s="643"/>
      <c r="EY71" s="643"/>
      <c r="EZ71" s="643"/>
      <c r="FA71" s="643"/>
      <c r="FB71" s="643"/>
      <c r="FC71" s="643"/>
      <c r="FD71" s="643"/>
      <c r="FE71" s="643"/>
      <c r="FF71" s="643"/>
      <c r="FG71" s="643"/>
      <c r="FH71" s="643"/>
      <c r="FI71" s="643"/>
      <c r="FJ71" s="643"/>
      <c r="FK71" s="643"/>
      <c r="FL71" s="643"/>
      <c r="FM71" s="643"/>
      <c r="FN71" s="643"/>
      <c r="FO71" s="643"/>
      <c r="FP71" s="643"/>
      <c r="FQ71" s="643"/>
      <c r="FR71" s="643"/>
      <c r="FS71" s="643"/>
      <c r="FT71" s="643"/>
      <c r="FU71" s="643"/>
      <c r="FV71" s="643"/>
      <c r="FW71" s="643"/>
      <c r="FX71" s="643"/>
      <c r="FY71" s="643"/>
      <c r="FZ71" s="643"/>
      <c r="GA71" s="643"/>
      <c r="GB71" s="643"/>
      <c r="GC71" s="643"/>
      <c r="GD71" s="643"/>
      <c r="GE71" s="643"/>
      <c r="GF71" s="643"/>
      <c r="GG71" s="643"/>
      <c r="GH71" s="643"/>
      <c r="GI71" s="643"/>
      <c r="GJ71" s="643"/>
      <c r="GK71" s="643"/>
      <c r="GL71" s="643"/>
      <c r="GM71" s="643"/>
      <c r="GN71" s="643"/>
      <c r="GO71" s="643"/>
      <c r="GP71" s="643"/>
      <c r="GQ71" s="643"/>
      <c r="GR71" s="643"/>
      <c r="GS71" s="643"/>
      <c r="GT71" s="643"/>
      <c r="GU71" s="643"/>
      <c r="GV71" s="643"/>
      <c r="GW71" s="643"/>
      <c r="GX71" s="643"/>
      <c r="GY71" s="643"/>
      <c r="GZ71" s="643"/>
      <c r="HA71" s="643"/>
      <c r="HB71" s="643"/>
      <c r="HC71" s="643"/>
      <c r="HD71" s="643"/>
      <c r="HE71" s="643"/>
      <c r="HF71" s="643"/>
      <c r="HG71" s="643"/>
      <c r="HH71" s="643"/>
      <c r="HI71" s="643"/>
      <c r="HJ71" s="643"/>
      <c r="HK71" s="643"/>
      <c r="HL71" s="643"/>
      <c r="HM71" s="643"/>
      <c r="HN71" s="643"/>
      <c r="HO71" s="643"/>
      <c r="HP71" s="643"/>
      <c r="HQ71" s="643"/>
      <c r="HR71" s="643"/>
      <c r="HS71" s="643"/>
      <c r="HT71" s="643"/>
      <c r="HU71" s="643"/>
      <c r="HV71" s="643"/>
      <c r="HW71" s="643"/>
      <c r="HX71" s="643"/>
      <c r="HY71" s="643"/>
      <c r="HZ71" s="643"/>
      <c r="IA71" s="643"/>
      <c r="IB71" s="643"/>
      <c r="IC71" s="643"/>
      <c r="ID71" s="643"/>
      <c r="IE71" s="643"/>
      <c r="IF71" s="643"/>
      <c r="IG71" s="643"/>
      <c r="IH71" s="643"/>
      <c r="II71" s="643"/>
      <c r="IJ71" s="643"/>
      <c r="IK71" s="643"/>
      <c r="IL71" s="643"/>
      <c r="IM71" s="643"/>
      <c r="IN71" s="643"/>
      <c r="IO71" s="643"/>
      <c r="IP71" s="643"/>
      <c r="IQ71" s="643"/>
      <c r="IR71" s="643"/>
      <c r="IS71" s="643"/>
    </row>
    <row r="72" spans="1:253" ht="15.75" customHeight="1">
      <c r="A72" s="652">
        <v>63</v>
      </c>
      <c r="B72" s="658">
        <v>821600</v>
      </c>
      <c r="C72" s="659" t="s">
        <v>652</v>
      </c>
      <c r="D72" s="654"/>
      <c r="E72" s="654"/>
      <c r="F72" s="655">
        <f t="shared" si="2"/>
        <v>0</v>
      </c>
      <c r="G72" s="654"/>
      <c r="H72" s="654"/>
      <c r="I72" s="654">
        <f t="shared" si="0"/>
        <v>0</v>
      </c>
      <c r="J72" s="656" t="e">
        <f t="shared" si="1"/>
        <v>#DIV/0!</v>
      </c>
      <c r="K72" s="657" t="e">
        <f>SUM(G72/H72)</f>
        <v>#DIV/0!</v>
      </c>
      <c r="L72" s="643"/>
      <c r="M72" s="643"/>
      <c r="N72" s="643"/>
      <c r="O72" s="643"/>
      <c r="P72" s="643"/>
      <c r="Q72" s="643"/>
      <c r="R72" s="643"/>
      <c r="S72" s="643"/>
      <c r="T72" s="643"/>
      <c r="U72" s="643"/>
      <c r="V72" s="643"/>
      <c r="W72" s="643"/>
      <c r="X72" s="643"/>
      <c r="Y72" s="643"/>
      <c r="Z72" s="643"/>
      <c r="AA72" s="643"/>
      <c r="AB72" s="643"/>
      <c r="AC72" s="643"/>
      <c r="AD72" s="643"/>
      <c r="AE72" s="643"/>
      <c r="AF72" s="643"/>
      <c r="AG72" s="643"/>
      <c r="AH72" s="643"/>
      <c r="AI72" s="643"/>
      <c r="AJ72" s="643"/>
      <c r="AK72" s="643"/>
      <c r="AL72" s="643"/>
      <c r="AM72" s="643"/>
      <c r="AN72" s="643"/>
      <c r="AO72" s="643"/>
      <c r="AP72" s="643"/>
      <c r="AQ72" s="643"/>
      <c r="AR72" s="643"/>
      <c r="AS72" s="643"/>
      <c r="AT72" s="643"/>
      <c r="AU72" s="643"/>
      <c r="AV72" s="643"/>
      <c r="AW72" s="643"/>
      <c r="AX72" s="643"/>
      <c r="AY72" s="643"/>
      <c r="AZ72" s="643"/>
      <c r="BA72" s="643"/>
      <c r="BB72" s="643"/>
      <c r="BC72" s="643"/>
      <c r="BD72" s="643"/>
      <c r="BE72" s="643"/>
      <c r="BF72" s="643"/>
      <c r="BG72" s="643"/>
      <c r="BH72" s="643"/>
      <c r="BI72" s="643"/>
      <c r="BJ72" s="643"/>
      <c r="BK72" s="643"/>
      <c r="BL72" s="643"/>
      <c r="BM72" s="643"/>
      <c r="BN72" s="643"/>
      <c r="BO72" s="643"/>
      <c r="BP72" s="643"/>
      <c r="BQ72" s="643"/>
      <c r="BR72" s="643"/>
      <c r="BS72" s="643"/>
      <c r="BT72" s="643"/>
      <c r="BU72" s="643"/>
      <c r="BV72" s="643"/>
      <c r="BW72" s="643"/>
      <c r="BX72" s="643"/>
      <c r="BY72" s="643"/>
      <c r="BZ72" s="643"/>
      <c r="CA72" s="643"/>
      <c r="CB72" s="643"/>
      <c r="CC72" s="643"/>
      <c r="CD72" s="643"/>
      <c r="CE72" s="643"/>
      <c r="CF72" s="643"/>
      <c r="CG72" s="643"/>
      <c r="CH72" s="643"/>
      <c r="CI72" s="643"/>
      <c r="CJ72" s="643"/>
      <c r="CK72" s="643"/>
      <c r="CL72" s="643"/>
      <c r="CM72" s="643"/>
      <c r="CN72" s="643"/>
      <c r="CO72" s="643"/>
      <c r="CP72" s="643"/>
      <c r="CQ72" s="643"/>
      <c r="CR72" s="643"/>
      <c r="CS72" s="643"/>
      <c r="CT72" s="643"/>
      <c r="CU72" s="643"/>
      <c r="CV72" s="643"/>
      <c r="CW72" s="643"/>
      <c r="CX72" s="643"/>
      <c r="CY72" s="643"/>
      <c r="CZ72" s="643"/>
      <c r="DA72" s="643"/>
      <c r="DB72" s="643"/>
      <c r="DC72" s="643"/>
      <c r="DD72" s="643"/>
      <c r="DE72" s="643"/>
      <c r="DF72" s="643"/>
      <c r="DG72" s="643"/>
      <c r="DH72" s="643"/>
      <c r="DI72" s="643"/>
      <c r="DJ72" s="643"/>
      <c r="DK72" s="643"/>
      <c r="DL72" s="643"/>
      <c r="DM72" s="643"/>
      <c r="DN72" s="643"/>
      <c r="DO72" s="643"/>
      <c r="DP72" s="643"/>
      <c r="DQ72" s="643"/>
      <c r="DR72" s="643"/>
      <c r="DS72" s="643"/>
      <c r="DT72" s="643"/>
      <c r="DU72" s="643"/>
      <c r="DV72" s="643"/>
      <c r="DW72" s="643"/>
      <c r="DX72" s="643"/>
      <c r="DY72" s="643"/>
      <c r="DZ72" s="643"/>
      <c r="EA72" s="643"/>
      <c r="EB72" s="643"/>
      <c r="EC72" s="643"/>
      <c r="ED72" s="643"/>
      <c r="EE72" s="643"/>
      <c r="EF72" s="643"/>
      <c r="EG72" s="643"/>
      <c r="EH72" s="643"/>
      <c r="EI72" s="643"/>
      <c r="EJ72" s="643"/>
      <c r="EK72" s="643"/>
      <c r="EL72" s="643"/>
      <c r="EM72" s="643"/>
      <c r="EN72" s="643"/>
      <c r="EO72" s="643"/>
      <c r="EP72" s="643"/>
      <c r="EQ72" s="643"/>
      <c r="ER72" s="643"/>
      <c r="ES72" s="643"/>
      <c r="ET72" s="643"/>
      <c r="EU72" s="643"/>
      <c r="EV72" s="643"/>
      <c r="EW72" s="643"/>
      <c r="EX72" s="643"/>
      <c r="EY72" s="643"/>
      <c r="EZ72" s="643"/>
      <c r="FA72" s="643"/>
      <c r="FB72" s="643"/>
      <c r="FC72" s="643"/>
      <c r="FD72" s="643"/>
      <c r="FE72" s="643"/>
      <c r="FF72" s="643"/>
      <c r="FG72" s="643"/>
      <c r="FH72" s="643"/>
      <c r="FI72" s="643"/>
      <c r="FJ72" s="643"/>
      <c r="FK72" s="643"/>
      <c r="FL72" s="643"/>
      <c r="FM72" s="643"/>
      <c r="FN72" s="643"/>
      <c r="FO72" s="643"/>
      <c r="FP72" s="643"/>
      <c r="FQ72" s="643"/>
      <c r="FR72" s="643"/>
      <c r="FS72" s="643"/>
      <c r="FT72" s="643"/>
      <c r="FU72" s="643"/>
      <c r="FV72" s="643"/>
      <c r="FW72" s="643"/>
      <c r="FX72" s="643"/>
      <c r="FY72" s="643"/>
      <c r="FZ72" s="643"/>
      <c r="GA72" s="643"/>
      <c r="GB72" s="643"/>
      <c r="GC72" s="643"/>
      <c r="GD72" s="643"/>
      <c r="GE72" s="643"/>
      <c r="GF72" s="643"/>
      <c r="GG72" s="643"/>
      <c r="GH72" s="643"/>
      <c r="GI72" s="643"/>
      <c r="GJ72" s="643"/>
      <c r="GK72" s="643"/>
      <c r="GL72" s="643"/>
      <c r="GM72" s="643"/>
      <c r="GN72" s="643"/>
      <c r="GO72" s="643"/>
      <c r="GP72" s="643"/>
      <c r="GQ72" s="643"/>
      <c r="GR72" s="643"/>
      <c r="GS72" s="643"/>
      <c r="GT72" s="643"/>
      <c r="GU72" s="643"/>
      <c r="GV72" s="643"/>
      <c r="GW72" s="643"/>
      <c r="GX72" s="643"/>
      <c r="GY72" s="643"/>
      <c r="GZ72" s="643"/>
      <c r="HA72" s="643"/>
      <c r="HB72" s="643"/>
      <c r="HC72" s="643"/>
      <c r="HD72" s="643"/>
      <c r="HE72" s="643"/>
      <c r="HF72" s="643"/>
      <c r="HG72" s="643"/>
      <c r="HH72" s="643"/>
      <c r="HI72" s="643"/>
      <c r="HJ72" s="643"/>
      <c r="HK72" s="643"/>
      <c r="HL72" s="643"/>
      <c r="HM72" s="643"/>
      <c r="HN72" s="643"/>
      <c r="HO72" s="643"/>
      <c r="HP72" s="643"/>
      <c r="HQ72" s="643"/>
      <c r="HR72" s="643"/>
      <c r="HS72" s="643"/>
      <c r="HT72" s="643"/>
      <c r="HU72" s="643"/>
      <c r="HV72" s="643"/>
      <c r="HW72" s="643"/>
      <c r="HX72" s="643"/>
      <c r="HY72" s="643"/>
      <c r="HZ72" s="643"/>
      <c r="IA72" s="643"/>
      <c r="IB72" s="643"/>
      <c r="IC72" s="643"/>
      <c r="ID72" s="643"/>
      <c r="IE72" s="643"/>
      <c r="IF72" s="643"/>
      <c r="IG72" s="643"/>
      <c r="IH72" s="643"/>
      <c r="II72" s="643"/>
      <c r="IJ72" s="643"/>
      <c r="IK72" s="643"/>
      <c r="IL72" s="643"/>
      <c r="IM72" s="643"/>
      <c r="IN72" s="643"/>
      <c r="IO72" s="643"/>
      <c r="IP72" s="643"/>
      <c r="IQ72" s="643"/>
      <c r="IR72" s="643"/>
      <c r="IS72" s="643"/>
    </row>
    <row r="73" spans="1:253" ht="27" customHeight="1">
      <c r="A73" s="666">
        <v>64</v>
      </c>
      <c r="B73" s="679"/>
      <c r="C73" s="682" t="s">
        <v>780</v>
      </c>
      <c r="D73" s="650">
        <f>SUM(D66-D63)</f>
        <v>0</v>
      </c>
      <c r="E73" s="650">
        <f>SUM(E66-E63)</f>
        <v>0</v>
      </c>
      <c r="F73" s="650">
        <f t="shared" si="2"/>
        <v>0</v>
      </c>
      <c r="G73" s="650">
        <f>SUM(G66-G63)</f>
        <v>0</v>
      </c>
      <c r="H73" s="650">
        <f>SUM(H66-H63)</f>
        <v>0</v>
      </c>
      <c r="I73" s="650">
        <f t="shared" si="0"/>
        <v>0</v>
      </c>
      <c r="J73" s="651" t="e">
        <f t="shared" si="1"/>
        <v>#DIV/0!</v>
      </c>
      <c r="K73" s="651" t="e">
        <f t="shared" si="3"/>
        <v>#DIV/0!</v>
      </c>
      <c r="L73" s="643"/>
      <c r="M73" s="643"/>
      <c r="N73" s="643"/>
      <c r="O73" s="643"/>
      <c r="P73" s="643"/>
      <c r="Q73" s="643"/>
      <c r="R73" s="643"/>
      <c r="S73" s="643"/>
      <c r="T73" s="643"/>
      <c r="U73" s="643"/>
      <c r="V73" s="643"/>
      <c r="W73" s="643"/>
      <c r="X73" s="643"/>
      <c r="Y73" s="643"/>
      <c r="Z73" s="643"/>
      <c r="AA73" s="643"/>
      <c r="AB73" s="643"/>
      <c r="AC73" s="643"/>
      <c r="AD73" s="643"/>
      <c r="AE73" s="643"/>
      <c r="AF73" s="643"/>
      <c r="AG73" s="643"/>
      <c r="AH73" s="643"/>
      <c r="AI73" s="643"/>
      <c r="AJ73" s="643"/>
      <c r="AK73" s="643"/>
      <c r="AL73" s="643"/>
      <c r="AM73" s="643"/>
      <c r="AN73" s="643"/>
      <c r="AO73" s="643"/>
      <c r="AP73" s="643"/>
      <c r="AQ73" s="643"/>
      <c r="AR73" s="643"/>
      <c r="AS73" s="643"/>
      <c r="AT73" s="643"/>
      <c r="AU73" s="643"/>
      <c r="AV73" s="643"/>
      <c r="AW73" s="643"/>
      <c r="AX73" s="643"/>
      <c r="AY73" s="643"/>
      <c r="AZ73" s="643"/>
      <c r="BA73" s="643"/>
      <c r="BB73" s="643"/>
      <c r="BC73" s="643"/>
      <c r="BD73" s="643"/>
      <c r="BE73" s="643"/>
      <c r="BF73" s="643"/>
      <c r="BG73" s="643"/>
      <c r="BH73" s="643"/>
      <c r="BI73" s="643"/>
      <c r="BJ73" s="643"/>
      <c r="BK73" s="643"/>
      <c r="BL73" s="643"/>
      <c r="BM73" s="643"/>
      <c r="BN73" s="643"/>
      <c r="BO73" s="643"/>
      <c r="BP73" s="643"/>
      <c r="BQ73" s="643"/>
      <c r="BR73" s="643"/>
      <c r="BS73" s="643"/>
      <c r="BT73" s="643"/>
      <c r="BU73" s="643"/>
      <c r="BV73" s="643"/>
      <c r="BW73" s="643"/>
      <c r="BX73" s="643"/>
      <c r="BY73" s="643"/>
      <c r="BZ73" s="643"/>
      <c r="CA73" s="643"/>
      <c r="CB73" s="643"/>
      <c r="CC73" s="643"/>
      <c r="CD73" s="643"/>
      <c r="CE73" s="643"/>
      <c r="CF73" s="643"/>
      <c r="CG73" s="643"/>
      <c r="CH73" s="643"/>
      <c r="CI73" s="643"/>
      <c r="CJ73" s="643"/>
      <c r="CK73" s="643"/>
      <c r="CL73" s="643"/>
      <c r="CM73" s="643"/>
      <c r="CN73" s="643"/>
      <c r="CO73" s="643"/>
      <c r="CP73" s="643"/>
      <c r="CQ73" s="643"/>
      <c r="CR73" s="643"/>
      <c r="CS73" s="643"/>
      <c r="CT73" s="643"/>
      <c r="CU73" s="643"/>
      <c r="CV73" s="643"/>
      <c r="CW73" s="643"/>
      <c r="CX73" s="643"/>
      <c r="CY73" s="643"/>
      <c r="CZ73" s="643"/>
      <c r="DA73" s="643"/>
      <c r="DB73" s="643"/>
      <c r="DC73" s="643"/>
      <c r="DD73" s="643"/>
      <c r="DE73" s="643"/>
      <c r="DF73" s="643"/>
      <c r="DG73" s="643"/>
      <c r="DH73" s="643"/>
      <c r="DI73" s="643"/>
      <c r="DJ73" s="643"/>
      <c r="DK73" s="643"/>
      <c r="DL73" s="643"/>
      <c r="DM73" s="643"/>
      <c r="DN73" s="643"/>
      <c r="DO73" s="643"/>
      <c r="DP73" s="643"/>
      <c r="DQ73" s="643"/>
      <c r="DR73" s="643"/>
      <c r="DS73" s="643"/>
      <c r="DT73" s="643"/>
      <c r="DU73" s="643"/>
      <c r="DV73" s="643"/>
      <c r="DW73" s="643"/>
      <c r="DX73" s="643"/>
      <c r="DY73" s="643"/>
      <c r="DZ73" s="643"/>
      <c r="EA73" s="643"/>
      <c r="EB73" s="643"/>
      <c r="EC73" s="643"/>
      <c r="ED73" s="643"/>
      <c r="EE73" s="643"/>
      <c r="EF73" s="643"/>
      <c r="EG73" s="643"/>
      <c r="EH73" s="643"/>
      <c r="EI73" s="643"/>
      <c r="EJ73" s="643"/>
      <c r="EK73" s="643"/>
      <c r="EL73" s="643"/>
      <c r="EM73" s="643"/>
      <c r="EN73" s="643"/>
      <c r="EO73" s="643"/>
      <c r="EP73" s="643"/>
      <c r="EQ73" s="643"/>
      <c r="ER73" s="643"/>
      <c r="ES73" s="643"/>
      <c r="ET73" s="643"/>
      <c r="EU73" s="643"/>
      <c r="EV73" s="643"/>
      <c r="EW73" s="643"/>
      <c r="EX73" s="643"/>
      <c r="EY73" s="643"/>
      <c r="EZ73" s="643"/>
      <c r="FA73" s="643"/>
      <c r="FB73" s="643"/>
      <c r="FC73" s="643"/>
      <c r="FD73" s="643"/>
      <c r="FE73" s="643"/>
      <c r="FF73" s="643"/>
      <c r="FG73" s="643"/>
      <c r="FH73" s="643"/>
      <c r="FI73" s="643"/>
      <c r="FJ73" s="643"/>
      <c r="FK73" s="643"/>
      <c r="FL73" s="643"/>
      <c r="FM73" s="643"/>
      <c r="FN73" s="643"/>
      <c r="FO73" s="643"/>
      <c r="FP73" s="643"/>
      <c r="FQ73" s="643"/>
      <c r="FR73" s="643"/>
      <c r="FS73" s="643"/>
      <c r="FT73" s="643"/>
      <c r="FU73" s="643"/>
      <c r="FV73" s="643"/>
      <c r="FW73" s="643"/>
      <c r="FX73" s="643"/>
      <c r="FY73" s="643"/>
      <c r="FZ73" s="643"/>
      <c r="GA73" s="643"/>
      <c r="GB73" s="643"/>
      <c r="GC73" s="643"/>
      <c r="GD73" s="643"/>
      <c r="GE73" s="643"/>
      <c r="GF73" s="643"/>
      <c r="GG73" s="643"/>
      <c r="GH73" s="643"/>
      <c r="GI73" s="643"/>
      <c r="GJ73" s="643"/>
      <c r="GK73" s="643"/>
      <c r="GL73" s="643"/>
      <c r="GM73" s="643"/>
      <c r="GN73" s="643"/>
      <c r="GO73" s="643"/>
      <c r="GP73" s="643"/>
      <c r="GQ73" s="643"/>
      <c r="GR73" s="643"/>
      <c r="GS73" s="643"/>
      <c r="GT73" s="643"/>
      <c r="GU73" s="643"/>
      <c r="GV73" s="643"/>
      <c r="GW73" s="643"/>
      <c r="GX73" s="643"/>
      <c r="GY73" s="643"/>
      <c r="GZ73" s="643"/>
      <c r="HA73" s="643"/>
      <c r="HB73" s="643"/>
      <c r="HC73" s="643"/>
      <c r="HD73" s="643"/>
      <c r="HE73" s="643"/>
      <c r="HF73" s="643"/>
      <c r="HG73" s="643"/>
      <c r="HH73" s="643"/>
      <c r="HI73" s="643"/>
      <c r="HJ73" s="643"/>
      <c r="HK73" s="643"/>
      <c r="HL73" s="643"/>
      <c r="HM73" s="643"/>
      <c r="HN73" s="643"/>
      <c r="HO73" s="643"/>
      <c r="HP73" s="643"/>
      <c r="HQ73" s="643"/>
      <c r="HR73" s="643"/>
      <c r="HS73" s="643"/>
      <c r="HT73" s="643"/>
      <c r="HU73" s="643"/>
      <c r="HV73" s="643"/>
      <c r="HW73" s="643"/>
      <c r="HX73" s="643"/>
      <c r="HY73" s="643"/>
      <c r="HZ73" s="643"/>
      <c r="IA73" s="643"/>
      <c r="IB73" s="643"/>
      <c r="IC73" s="643"/>
      <c r="ID73" s="643"/>
      <c r="IE73" s="643"/>
      <c r="IF73" s="643"/>
      <c r="IG73" s="643"/>
      <c r="IH73" s="643"/>
      <c r="II73" s="643"/>
      <c r="IJ73" s="643"/>
      <c r="IK73" s="643"/>
      <c r="IL73" s="643"/>
      <c r="IM73" s="643"/>
      <c r="IN73" s="643"/>
      <c r="IO73" s="643"/>
      <c r="IP73" s="643"/>
      <c r="IQ73" s="643"/>
      <c r="IR73" s="643"/>
      <c r="IS73" s="643"/>
    </row>
    <row r="74" spans="1:253" ht="31.5" customHeight="1">
      <c r="A74" s="666">
        <v>65</v>
      </c>
      <c r="B74" s="679"/>
      <c r="C74" s="649" t="s">
        <v>781</v>
      </c>
      <c r="D74" s="650">
        <f>SUM(D61-D73)</f>
        <v>0</v>
      </c>
      <c r="E74" s="650">
        <f>SUM(E61-E73)</f>
        <v>0</v>
      </c>
      <c r="F74" s="650">
        <f t="shared" si="2"/>
        <v>0</v>
      </c>
      <c r="G74" s="650">
        <f>SUM(G61-G73)</f>
        <v>0</v>
      </c>
      <c r="H74" s="650">
        <f>SUM(H61-H73)</f>
        <v>0</v>
      </c>
      <c r="I74" s="650">
        <f t="shared" ref="I74:I111" si="4">SUM(G74-F74)</f>
        <v>0</v>
      </c>
      <c r="J74" s="651" t="e">
        <f t="shared" ref="J74:J113" si="5">SUM(G74/F74)</f>
        <v>#DIV/0!</v>
      </c>
      <c r="K74" s="651" t="e">
        <f t="shared" si="3"/>
        <v>#DIV/0!</v>
      </c>
      <c r="L74" s="643"/>
      <c r="M74" s="643"/>
      <c r="N74" s="643"/>
      <c r="O74" s="643"/>
      <c r="P74" s="643"/>
      <c r="Q74" s="643"/>
      <c r="R74" s="643"/>
      <c r="S74" s="643"/>
      <c r="T74" s="643"/>
      <c r="U74" s="643"/>
      <c r="V74" s="643"/>
      <c r="W74" s="643"/>
      <c r="X74" s="643"/>
      <c r="Y74" s="643"/>
      <c r="Z74" s="643"/>
      <c r="AA74" s="643"/>
      <c r="AB74" s="643"/>
      <c r="AC74" s="643"/>
      <c r="AD74" s="643"/>
      <c r="AE74" s="643"/>
      <c r="AF74" s="643"/>
      <c r="AG74" s="643"/>
      <c r="AH74" s="643"/>
      <c r="AI74" s="643"/>
      <c r="AJ74" s="643"/>
      <c r="AK74" s="643"/>
      <c r="AL74" s="643"/>
      <c r="AM74" s="643"/>
      <c r="AN74" s="643"/>
      <c r="AO74" s="643"/>
      <c r="AP74" s="643"/>
      <c r="AQ74" s="643"/>
      <c r="AR74" s="643"/>
      <c r="AS74" s="643"/>
      <c r="AT74" s="643"/>
      <c r="AU74" s="643"/>
      <c r="AV74" s="643"/>
      <c r="AW74" s="643"/>
      <c r="AX74" s="643"/>
      <c r="AY74" s="643"/>
      <c r="AZ74" s="643"/>
      <c r="BA74" s="643"/>
      <c r="BB74" s="643"/>
      <c r="BC74" s="643"/>
      <c r="BD74" s="643"/>
      <c r="BE74" s="643"/>
      <c r="BF74" s="643"/>
      <c r="BG74" s="643"/>
      <c r="BH74" s="643"/>
      <c r="BI74" s="643"/>
      <c r="BJ74" s="643"/>
      <c r="BK74" s="643"/>
      <c r="BL74" s="643"/>
      <c r="BM74" s="643"/>
      <c r="BN74" s="643"/>
      <c r="BO74" s="643"/>
      <c r="BP74" s="643"/>
      <c r="BQ74" s="643"/>
      <c r="BR74" s="643"/>
      <c r="BS74" s="643"/>
      <c r="BT74" s="643"/>
      <c r="BU74" s="643"/>
      <c r="BV74" s="643"/>
      <c r="BW74" s="643"/>
      <c r="BX74" s="643"/>
      <c r="BY74" s="643"/>
      <c r="BZ74" s="643"/>
      <c r="CA74" s="643"/>
      <c r="CB74" s="643"/>
      <c r="CC74" s="643"/>
      <c r="CD74" s="643"/>
      <c r="CE74" s="643"/>
      <c r="CF74" s="643"/>
      <c r="CG74" s="643"/>
      <c r="CH74" s="643"/>
      <c r="CI74" s="643"/>
      <c r="CJ74" s="643"/>
      <c r="CK74" s="643"/>
      <c r="CL74" s="643"/>
      <c r="CM74" s="643"/>
      <c r="CN74" s="643"/>
      <c r="CO74" s="643"/>
      <c r="CP74" s="643"/>
      <c r="CQ74" s="643"/>
      <c r="CR74" s="643"/>
      <c r="CS74" s="643"/>
      <c r="CT74" s="643"/>
      <c r="CU74" s="643"/>
      <c r="CV74" s="643"/>
      <c r="CW74" s="643"/>
      <c r="CX74" s="643"/>
      <c r="CY74" s="643"/>
      <c r="CZ74" s="643"/>
      <c r="DA74" s="643"/>
      <c r="DB74" s="643"/>
      <c r="DC74" s="643"/>
      <c r="DD74" s="643"/>
      <c r="DE74" s="643"/>
      <c r="DF74" s="643"/>
      <c r="DG74" s="643"/>
      <c r="DH74" s="643"/>
      <c r="DI74" s="643"/>
      <c r="DJ74" s="643"/>
      <c r="DK74" s="643"/>
      <c r="DL74" s="643"/>
      <c r="DM74" s="643"/>
      <c r="DN74" s="643"/>
      <c r="DO74" s="643"/>
      <c r="DP74" s="643"/>
      <c r="DQ74" s="643"/>
      <c r="DR74" s="643"/>
      <c r="DS74" s="643"/>
      <c r="DT74" s="643"/>
      <c r="DU74" s="643"/>
      <c r="DV74" s="643"/>
      <c r="DW74" s="643"/>
      <c r="DX74" s="643"/>
      <c r="DY74" s="643"/>
      <c r="DZ74" s="643"/>
      <c r="EA74" s="643"/>
      <c r="EB74" s="643"/>
      <c r="EC74" s="643"/>
      <c r="ED74" s="643"/>
      <c r="EE74" s="643"/>
      <c r="EF74" s="643"/>
      <c r="EG74" s="643"/>
      <c r="EH74" s="643"/>
      <c r="EI74" s="643"/>
      <c r="EJ74" s="643"/>
      <c r="EK74" s="643"/>
      <c r="EL74" s="643"/>
      <c r="EM74" s="643"/>
      <c r="EN74" s="643"/>
      <c r="EO74" s="643"/>
      <c r="EP74" s="643"/>
      <c r="EQ74" s="643"/>
      <c r="ER74" s="643"/>
      <c r="ES74" s="643"/>
      <c r="ET74" s="643"/>
      <c r="EU74" s="643"/>
      <c r="EV74" s="643"/>
      <c r="EW74" s="643"/>
      <c r="EX74" s="643"/>
      <c r="EY74" s="643"/>
      <c r="EZ74" s="643"/>
      <c r="FA74" s="643"/>
      <c r="FB74" s="643"/>
      <c r="FC74" s="643"/>
      <c r="FD74" s="643"/>
      <c r="FE74" s="643"/>
      <c r="FF74" s="643"/>
      <c r="FG74" s="643"/>
      <c r="FH74" s="643"/>
      <c r="FI74" s="643"/>
      <c r="FJ74" s="643"/>
      <c r="FK74" s="643"/>
      <c r="FL74" s="643"/>
      <c r="FM74" s="643"/>
      <c r="FN74" s="643"/>
      <c r="FO74" s="643"/>
      <c r="FP74" s="643"/>
      <c r="FQ74" s="643"/>
      <c r="FR74" s="643"/>
      <c r="FS74" s="643"/>
      <c r="FT74" s="643"/>
      <c r="FU74" s="643"/>
      <c r="FV74" s="643"/>
      <c r="FW74" s="643"/>
      <c r="FX74" s="643"/>
      <c r="FY74" s="643"/>
      <c r="FZ74" s="643"/>
      <c r="GA74" s="643"/>
      <c r="GB74" s="643"/>
      <c r="GC74" s="643"/>
      <c r="GD74" s="643"/>
      <c r="GE74" s="643"/>
      <c r="GF74" s="643"/>
      <c r="GG74" s="643"/>
      <c r="GH74" s="643"/>
      <c r="GI74" s="643"/>
      <c r="GJ74" s="643"/>
      <c r="GK74" s="643"/>
      <c r="GL74" s="643"/>
      <c r="GM74" s="643"/>
      <c r="GN74" s="643"/>
      <c r="GO74" s="643"/>
      <c r="GP74" s="643"/>
      <c r="GQ74" s="643"/>
      <c r="GR74" s="643"/>
      <c r="GS74" s="643"/>
      <c r="GT74" s="643"/>
      <c r="GU74" s="643"/>
      <c r="GV74" s="643"/>
      <c r="GW74" s="643"/>
      <c r="GX74" s="643"/>
      <c r="GY74" s="643"/>
      <c r="GZ74" s="643"/>
      <c r="HA74" s="643"/>
      <c r="HB74" s="643"/>
      <c r="HC74" s="643"/>
      <c r="HD74" s="643"/>
      <c r="HE74" s="643"/>
      <c r="HF74" s="643"/>
      <c r="HG74" s="643"/>
      <c r="HH74" s="643"/>
      <c r="HI74" s="643"/>
      <c r="HJ74" s="643"/>
      <c r="HK74" s="643"/>
      <c r="HL74" s="643"/>
      <c r="HM74" s="643"/>
      <c r="HN74" s="643"/>
      <c r="HO74" s="643"/>
      <c r="HP74" s="643"/>
      <c r="HQ74" s="643"/>
      <c r="HR74" s="643"/>
      <c r="HS74" s="643"/>
      <c r="HT74" s="643"/>
      <c r="HU74" s="643"/>
      <c r="HV74" s="643"/>
      <c r="HW74" s="643"/>
      <c r="HX74" s="643"/>
      <c r="HY74" s="643"/>
      <c r="HZ74" s="643"/>
      <c r="IA74" s="643"/>
      <c r="IB74" s="643"/>
      <c r="IC74" s="643"/>
      <c r="ID74" s="643"/>
      <c r="IE74" s="643"/>
      <c r="IF74" s="643"/>
      <c r="IG74" s="643"/>
      <c r="IH74" s="643"/>
      <c r="II74" s="643"/>
      <c r="IJ74" s="643"/>
      <c r="IK74" s="643"/>
      <c r="IL74" s="643"/>
      <c r="IM74" s="643"/>
      <c r="IN74" s="643"/>
      <c r="IO74" s="643"/>
      <c r="IP74" s="643"/>
      <c r="IQ74" s="643"/>
      <c r="IR74" s="643"/>
      <c r="IS74" s="643"/>
    </row>
    <row r="75" spans="1:253" ht="15" customHeight="1">
      <c r="A75" s="683">
        <v>66</v>
      </c>
      <c r="B75" s="684"/>
      <c r="C75" s="685" t="s">
        <v>782</v>
      </c>
      <c r="D75" s="686"/>
      <c r="E75" s="686"/>
      <c r="F75" s="655">
        <f t="shared" ref="F75:F113" si="6">SUM(D75:E75)</f>
        <v>0</v>
      </c>
      <c r="G75" s="686"/>
      <c r="H75" s="655"/>
      <c r="I75" s="655"/>
      <c r="J75" s="687"/>
      <c r="K75" s="664"/>
      <c r="L75" s="643"/>
      <c r="M75" s="643"/>
      <c r="N75" s="643"/>
      <c r="O75" s="643"/>
      <c r="P75" s="643"/>
      <c r="Q75" s="643"/>
      <c r="R75" s="643"/>
      <c r="S75" s="643"/>
      <c r="T75" s="643"/>
      <c r="U75" s="643"/>
      <c r="V75" s="643"/>
      <c r="W75" s="643"/>
      <c r="X75" s="643"/>
      <c r="Y75" s="643"/>
      <c r="Z75" s="643"/>
      <c r="AA75" s="643"/>
      <c r="AB75" s="643"/>
      <c r="AC75" s="643"/>
      <c r="AD75" s="643"/>
      <c r="AE75" s="643"/>
      <c r="AF75" s="643"/>
      <c r="AG75" s="643"/>
      <c r="AH75" s="643"/>
      <c r="AI75" s="643"/>
      <c r="AJ75" s="643"/>
      <c r="AK75" s="643"/>
      <c r="AL75" s="643"/>
      <c r="AM75" s="643"/>
      <c r="AN75" s="643"/>
      <c r="AO75" s="643"/>
      <c r="AP75" s="643"/>
      <c r="AQ75" s="643"/>
      <c r="AR75" s="643"/>
      <c r="AS75" s="643"/>
      <c r="AT75" s="643"/>
      <c r="AU75" s="643"/>
      <c r="AV75" s="643"/>
      <c r="AW75" s="643"/>
      <c r="AX75" s="643"/>
      <c r="AY75" s="643"/>
      <c r="AZ75" s="643"/>
      <c r="BA75" s="643"/>
      <c r="BB75" s="643"/>
      <c r="BC75" s="643"/>
      <c r="BD75" s="643"/>
      <c r="BE75" s="643"/>
      <c r="BF75" s="643"/>
      <c r="BG75" s="643"/>
      <c r="BH75" s="643"/>
      <c r="BI75" s="643"/>
      <c r="BJ75" s="643"/>
      <c r="BK75" s="643"/>
      <c r="BL75" s="643"/>
      <c r="BM75" s="643"/>
      <c r="BN75" s="643"/>
      <c r="BO75" s="643"/>
      <c r="BP75" s="643"/>
      <c r="BQ75" s="643"/>
      <c r="BR75" s="643"/>
      <c r="BS75" s="643"/>
      <c r="BT75" s="643"/>
      <c r="BU75" s="643"/>
      <c r="BV75" s="643"/>
      <c r="BW75" s="643"/>
      <c r="BX75" s="643"/>
      <c r="BY75" s="643"/>
      <c r="BZ75" s="643"/>
      <c r="CA75" s="643"/>
      <c r="CB75" s="643"/>
      <c r="CC75" s="643"/>
      <c r="CD75" s="643"/>
      <c r="CE75" s="643"/>
      <c r="CF75" s="643"/>
      <c r="CG75" s="643"/>
      <c r="CH75" s="643"/>
      <c r="CI75" s="643"/>
      <c r="CJ75" s="643"/>
      <c r="CK75" s="643"/>
      <c r="CL75" s="643"/>
      <c r="CM75" s="643"/>
      <c r="CN75" s="643"/>
      <c r="CO75" s="643"/>
      <c r="CP75" s="643"/>
      <c r="CQ75" s="643"/>
      <c r="CR75" s="643"/>
      <c r="CS75" s="643"/>
      <c r="CT75" s="643"/>
      <c r="CU75" s="643"/>
      <c r="CV75" s="643"/>
      <c r="CW75" s="643"/>
      <c r="CX75" s="643"/>
      <c r="CY75" s="643"/>
      <c r="CZ75" s="643"/>
      <c r="DA75" s="643"/>
      <c r="DB75" s="643"/>
      <c r="DC75" s="643"/>
      <c r="DD75" s="643"/>
      <c r="DE75" s="643"/>
      <c r="DF75" s="643"/>
      <c r="DG75" s="643"/>
      <c r="DH75" s="643"/>
      <c r="DI75" s="643"/>
      <c r="DJ75" s="643"/>
      <c r="DK75" s="643"/>
      <c r="DL75" s="643"/>
      <c r="DM75" s="643"/>
      <c r="DN75" s="643"/>
      <c r="DO75" s="643"/>
      <c r="DP75" s="643"/>
      <c r="DQ75" s="643"/>
      <c r="DR75" s="643"/>
      <c r="DS75" s="643"/>
      <c r="DT75" s="643"/>
      <c r="DU75" s="643"/>
      <c r="DV75" s="643"/>
      <c r="DW75" s="643"/>
      <c r="DX75" s="643"/>
      <c r="DY75" s="643"/>
      <c r="DZ75" s="643"/>
      <c r="EA75" s="643"/>
      <c r="EB75" s="643"/>
      <c r="EC75" s="643"/>
      <c r="ED75" s="643"/>
      <c r="EE75" s="643"/>
      <c r="EF75" s="643"/>
      <c r="EG75" s="643"/>
      <c r="EH75" s="643"/>
      <c r="EI75" s="643"/>
      <c r="EJ75" s="643"/>
      <c r="EK75" s="643"/>
      <c r="EL75" s="643"/>
      <c r="EM75" s="643"/>
      <c r="EN75" s="643"/>
      <c r="EO75" s="643"/>
      <c r="EP75" s="643"/>
      <c r="EQ75" s="643"/>
      <c r="ER75" s="643"/>
      <c r="ES75" s="643"/>
      <c r="ET75" s="643"/>
      <c r="EU75" s="643"/>
      <c r="EV75" s="643"/>
      <c r="EW75" s="643"/>
      <c r="EX75" s="643"/>
      <c r="EY75" s="643"/>
      <c r="EZ75" s="643"/>
      <c r="FA75" s="643"/>
      <c r="FB75" s="643"/>
      <c r="FC75" s="643"/>
      <c r="FD75" s="643"/>
      <c r="FE75" s="643"/>
      <c r="FF75" s="643"/>
      <c r="FG75" s="643"/>
      <c r="FH75" s="643"/>
      <c r="FI75" s="643"/>
      <c r="FJ75" s="643"/>
      <c r="FK75" s="643"/>
      <c r="FL75" s="643"/>
      <c r="FM75" s="643"/>
      <c r="FN75" s="643"/>
      <c r="FO75" s="643"/>
      <c r="FP75" s="643"/>
      <c r="FQ75" s="643"/>
      <c r="FR75" s="643"/>
      <c r="FS75" s="643"/>
      <c r="FT75" s="643"/>
      <c r="FU75" s="643"/>
      <c r="FV75" s="643"/>
      <c r="FW75" s="643"/>
      <c r="FX75" s="643"/>
      <c r="FY75" s="643"/>
      <c r="FZ75" s="643"/>
      <c r="GA75" s="643"/>
      <c r="GB75" s="643"/>
      <c r="GC75" s="643"/>
      <c r="GD75" s="643"/>
      <c r="GE75" s="643"/>
      <c r="GF75" s="643"/>
      <c r="GG75" s="643"/>
      <c r="GH75" s="643"/>
      <c r="GI75" s="643"/>
      <c r="GJ75" s="643"/>
      <c r="GK75" s="643"/>
      <c r="GL75" s="643"/>
      <c r="GM75" s="643"/>
      <c r="GN75" s="643"/>
      <c r="GO75" s="643"/>
      <c r="GP75" s="643"/>
      <c r="GQ75" s="643"/>
      <c r="GR75" s="643"/>
      <c r="GS75" s="643"/>
      <c r="GT75" s="643"/>
      <c r="GU75" s="643"/>
      <c r="GV75" s="643"/>
      <c r="GW75" s="643"/>
      <c r="GX75" s="643"/>
      <c r="GY75" s="643"/>
      <c r="GZ75" s="643"/>
      <c r="HA75" s="643"/>
      <c r="HB75" s="643"/>
      <c r="HC75" s="643"/>
      <c r="HD75" s="643"/>
      <c r="HE75" s="643"/>
      <c r="HF75" s="643"/>
      <c r="HG75" s="643"/>
      <c r="HH75" s="643"/>
      <c r="HI75" s="643"/>
      <c r="HJ75" s="643"/>
      <c r="HK75" s="643"/>
      <c r="HL75" s="643"/>
      <c r="HM75" s="643"/>
      <c r="HN75" s="643"/>
      <c r="HO75" s="643"/>
      <c r="HP75" s="643"/>
      <c r="HQ75" s="643"/>
      <c r="HR75" s="643"/>
      <c r="HS75" s="643"/>
      <c r="HT75" s="643"/>
      <c r="HU75" s="643"/>
      <c r="HV75" s="643"/>
      <c r="HW75" s="643"/>
      <c r="HX75" s="643"/>
      <c r="HY75" s="643"/>
      <c r="HZ75" s="643"/>
      <c r="IA75" s="643"/>
      <c r="IB75" s="643"/>
      <c r="IC75" s="643"/>
      <c r="ID75" s="643"/>
      <c r="IE75" s="643"/>
      <c r="IF75" s="643"/>
      <c r="IG75" s="643"/>
      <c r="IH75" s="643"/>
      <c r="II75" s="643"/>
      <c r="IJ75" s="643"/>
      <c r="IK75" s="643"/>
      <c r="IL75" s="643"/>
      <c r="IM75" s="643"/>
      <c r="IN75" s="643"/>
      <c r="IO75" s="643"/>
      <c r="IP75" s="643"/>
      <c r="IQ75" s="643"/>
      <c r="IR75" s="643"/>
      <c r="IS75" s="643"/>
    </row>
    <row r="76" spans="1:253" ht="15" customHeight="1">
      <c r="A76" s="683">
        <v>67</v>
      </c>
      <c r="B76" s="684"/>
      <c r="C76" s="685" t="s">
        <v>783</v>
      </c>
      <c r="D76" s="686"/>
      <c r="E76" s="686"/>
      <c r="F76" s="655">
        <f t="shared" si="6"/>
        <v>0</v>
      </c>
      <c r="G76" s="686"/>
      <c r="H76" s="655"/>
      <c r="I76" s="655"/>
      <c r="J76" s="687"/>
      <c r="K76" s="664"/>
      <c r="L76" s="643"/>
      <c r="M76" s="643"/>
      <c r="N76" s="643"/>
      <c r="O76" s="643"/>
      <c r="P76" s="643"/>
      <c r="Q76" s="643"/>
      <c r="R76" s="643"/>
      <c r="S76" s="643"/>
      <c r="T76" s="643"/>
      <c r="U76" s="643"/>
      <c r="V76" s="643"/>
      <c r="W76" s="643"/>
      <c r="X76" s="643"/>
      <c r="Y76" s="643"/>
      <c r="Z76" s="643"/>
      <c r="AA76" s="643"/>
      <c r="AB76" s="643"/>
      <c r="AC76" s="643"/>
      <c r="AD76" s="643"/>
      <c r="AE76" s="643"/>
      <c r="AF76" s="643"/>
      <c r="AG76" s="643"/>
      <c r="AH76" s="643"/>
      <c r="AI76" s="643"/>
      <c r="AJ76" s="643"/>
      <c r="AK76" s="643"/>
      <c r="AL76" s="643"/>
      <c r="AM76" s="643"/>
      <c r="AN76" s="643"/>
      <c r="AO76" s="643"/>
      <c r="AP76" s="643"/>
      <c r="AQ76" s="643"/>
      <c r="AR76" s="643"/>
      <c r="AS76" s="643"/>
      <c r="AT76" s="643"/>
      <c r="AU76" s="643"/>
      <c r="AV76" s="643"/>
      <c r="AW76" s="643"/>
      <c r="AX76" s="643"/>
      <c r="AY76" s="643"/>
      <c r="AZ76" s="643"/>
      <c r="BA76" s="643"/>
      <c r="BB76" s="643"/>
      <c r="BC76" s="643"/>
      <c r="BD76" s="643"/>
      <c r="BE76" s="643"/>
      <c r="BF76" s="643"/>
      <c r="BG76" s="643"/>
      <c r="BH76" s="643"/>
      <c r="BI76" s="643"/>
      <c r="BJ76" s="643"/>
      <c r="BK76" s="643"/>
      <c r="BL76" s="643"/>
      <c r="BM76" s="643"/>
      <c r="BN76" s="643"/>
      <c r="BO76" s="643"/>
      <c r="BP76" s="643"/>
      <c r="BQ76" s="643"/>
      <c r="BR76" s="643"/>
      <c r="BS76" s="643"/>
      <c r="BT76" s="643"/>
      <c r="BU76" s="643"/>
      <c r="BV76" s="643"/>
      <c r="BW76" s="643"/>
      <c r="BX76" s="643"/>
      <c r="BY76" s="643"/>
      <c r="BZ76" s="643"/>
      <c r="CA76" s="643"/>
      <c r="CB76" s="643"/>
      <c r="CC76" s="643"/>
      <c r="CD76" s="643"/>
      <c r="CE76" s="643"/>
      <c r="CF76" s="643"/>
      <c r="CG76" s="643"/>
      <c r="CH76" s="643"/>
      <c r="CI76" s="643"/>
      <c r="CJ76" s="643"/>
      <c r="CK76" s="643"/>
      <c r="CL76" s="643"/>
      <c r="CM76" s="643"/>
      <c r="CN76" s="643"/>
      <c r="CO76" s="643"/>
      <c r="CP76" s="643"/>
      <c r="CQ76" s="643"/>
      <c r="CR76" s="643"/>
      <c r="CS76" s="643"/>
      <c r="CT76" s="643"/>
      <c r="CU76" s="643"/>
      <c r="CV76" s="643"/>
      <c r="CW76" s="643"/>
      <c r="CX76" s="643"/>
      <c r="CY76" s="643"/>
      <c r="CZ76" s="643"/>
      <c r="DA76" s="643"/>
      <c r="DB76" s="643"/>
      <c r="DC76" s="643"/>
      <c r="DD76" s="643"/>
      <c r="DE76" s="643"/>
      <c r="DF76" s="643"/>
      <c r="DG76" s="643"/>
      <c r="DH76" s="643"/>
      <c r="DI76" s="643"/>
      <c r="DJ76" s="643"/>
      <c r="DK76" s="643"/>
      <c r="DL76" s="643"/>
      <c r="DM76" s="643"/>
      <c r="DN76" s="643"/>
      <c r="DO76" s="643"/>
      <c r="DP76" s="643"/>
      <c r="DQ76" s="643"/>
      <c r="DR76" s="643"/>
      <c r="DS76" s="643"/>
      <c r="DT76" s="643"/>
      <c r="DU76" s="643"/>
      <c r="DV76" s="643"/>
      <c r="DW76" s="643"/>
      <c r="DX76" s="643"/>
      <c r="DY76" s="643"/>
      <c r="DZ76" s="643"/>
      <c r="EA76" s="643"/>
      <c r="EB76" s="643"/>
      <c r="EC76" s="643"/>
      <c r="ED76" s="643"/>
      <c r="EE76" s="643"/>
      <c r="EF76" s="643"/>
      <c r="EG76" s="643"/>
      <c r="EH76" s="643"/>
      <c r="EI76" s="643"/>
      <c r="EJ76" s="643"/>
      <c r="EK76" s="643"/>
      <c r="EL76" s="643"/>
      <c r="EM76" s="643"/>
      <c r="EN76" s="643"/>
      <c r="EO76" s="643"/>
      <c r="EP76" s="643"/>
      <c r="EQ76" s="643"/>
      <c r="ER76" s="643"/>
      <c r="ES76" s="643"/>
      <c r="ET76" s="643"/>
      <c r="EU76" s="643"/>
      <c r="EV76" s="643"/>
      <c r="EW76" s="643"/>
      <c r="EX76" s="643"/>
      <c r="EY76" s="643"/>
      <c r="EZ76" s="643"/>
      <c r="FA76" s="643"/>
      <c r="FB76" s="643"/>
      <c r="FC76" s="643"/>
      <c r="FD76" s="643"/>
      <c r="FE76" s="643"/>
      <c r="FF76" s="643"/>
      <c r="FG76" s="643"/>
      <c r="FH76" s="643"/>
      <c r="FI76" s="643"/>
      <c r="FJ76" s="643"/>
      <c r="FK76" s="643"/>
      <c r="FL76" s="643"/>
      <c r="FM76" s="643"/>
      <c r="FN76" s="643"/>
      <c r="FO76" s="643"/>
      <c r="FP76" s="643"/>
      <c r="FQ76" s="643"/>
      <c r="FR76" s="643"/>
      <c r="FS76" s="643"/>
      <c r="FT76" s="643"/>
      <c r="FU76" s="643"/>
      <c r="FV76" s="643"/>
      <c r="FW76" s="643"/>
      <c r="FX76" s="643"/>
      <c r="FY76" s="643"/>
      <c r="FZ76" s="643"/>
      <c r="GA76" s="643"/>
      <c r="GB76" s="643"/>
      <c r="GC76" s="643"/>
      <c r="GD76" s="643"/>
      <c r="GE76" s="643"/>
      <c r="GF76" s="643"/>
      <c r="GG76" s="643"/>
      <c r="GH76" s="643"/>
      <c r="GI76" s="643"/>
      <c r="GJ76" s="643"/>
      <c r="GK76" s="643"/>
      <c r="GL76" s="643"/>
      <c r="GM76" s="643"/>
      <c r="GN76" s="643"/>
      <c r="GO76" s="643"/>
      <c r="GP76" s="643"/>
      <c r="GQ76" s="643"/>
      <c r="GR76" s="643"/>
      <c r="GS76" s="643"/>
      <c r="GT76" s="643"/>
      <c r="GU76" s="643"/>
      <c r="GV76" s="643"/>
      <c r="GW76" s="643"/>
      <c r="GX76" s="643"/>
      <c r="GY76" s="643"/>
      <c r="GZ76" s="643"/>
      <c r="HA76" s="643"/>
      <c r="HB76" s="643"/>
      <c r="HC76" s="643"/>
      <c r="HD76" s="643"/>
      <c r="HE76" s="643"/>
      <c r="HF76" s="643"/>
      <c r="HG76" s="643"/>
      <c r="HH76" s="643"/>
      <c r="HI76" s="643"/>
      <c r="HJ76" s="643"/>
      <c r="HK76" s="643"/>
      <c r="HL76" s="643"/>
      <c r="HM76" s="643"/>
      <c r="HN76" s="643"/>
      <c r="HO76" s="643"/>
      <c r="HP76" s="643"/>
      <c r="HQ76" s="643"/>
      <c r="HR76" s="643"/>
      <c r="HS76" s="643"/>
      <c r="HT76" s="643"/>
      <c r="HU76" s="643"/>
      <c r="HV76" s="643"/>
      <c r="HW76" s="643"/>
      <c r="HX76" s="643"/>
      <c r="HY76" s="643"/>
      <c r="HZ76" s="643"/>
      <c r="IA76" s="643"/>
      <c r="IB76" s="643"/>
      <c r="IC76" s="643"/>
      <c r="ID76" s="643"/>
      <c r="IE76" s="643"/>
      <c r="IF76" s="643"/>
      <c r="IG76" s="643"/>
      <c r="IH76" s="643"/>
      <c r="II76" s="643"/>
      <c r="IJ76" s="643"/>
      <c r="IK76" s="643"/>
      <c r="IL76" s="643"/>
      <c r="IM76" s="643"/>
      <c r="IN76" s="643"/>
      <c r="IO76" s="643"/>
      <c r="IP76" s="643"/>
      <c r="IQ76" s="643"/>
      <c r="IR76" s="643"/>
      <c r="IS76" s="643"/>
    </row>
    <row r="77" spans="1:253" ht="15" customHeight="1">
      <c r="A77" s="683">
        <v>68</v>
      </c>
      <c r="B77" s="684"/>
      <c r="C77" s="685" t="s">
        <v>784</v>
      </c>
      <c r="D77" s="686"/>
      <c r="E77" s="686"/>
      <c r="F77" s="655">
        <f t="shared" si="6"/>
        <v>0</v>
      </c>
      <c r="G77" s="686"/>
      <c r="H77" s="655"/>
      <c r="I77" s="655"/>
      <c r="J77" s="687"/>
      <c r="K77" s="664"/>
      <c r="L77" s="643"/>
      <c r="M77" s="643"/>
      <c r="N77" s="643"/>
      <c r="O77" s="643"/>
      <c r="P77" s="643"/>
      <c r="Q77" s="643"/>
      <c r="R77" s="643"/>
      <c r="S77" s="643"/>
      <c r="T77" s="643"/>
      <c r="U77" s="643"/>
      <c r="V77" s="643"/>
      <c r="W77" s="643"/>
      <c r="X77" s="643"/>
      <c r="Y77" s="643"/>
      <c r="Z77" s="643"/>
      <c r="AA77" s="643"/>
      <c r="AB77" s="643"/>
      <c r="AC77" s="643"/>
      <c r="AD77" s="643"/>
      <c r="AE77" s="643"/>
      <c r="AF77" s="643"/>
      <c r="AG77" s="643"/>
      <c r="AH77" s="643"/>
      <c r="AI77" s="643"/>
      <c r="AJ77" s="643"/>
      <c r="AK77" s="643"/>
      <c r="AL77" s="643"/>
      <c r="AM77" s="643"/>
      <c r="AN77" s="643"/>
      <c r="AO77" s="643"/>
      <c r="AP77" s="643"/>
      <c r="AQ77" s="643"/>
      <c r="AR77" s="643"/>
      <c r="AS77" s="643"/>
      <c r="AT77" s="643"/>
      <c r="AU77" s="643"/>
      <c r="AV77" s="643"/>
      <c r="AW77" s="643"/>
      <c r="AX77" s="643"/>
      <c r="AY77" s="643"/>
      <c r="AZ77" s="643"/>
      <c r="BA77" s="643"/>
      <c r="BB77" s="643"/>
      <c r="BC77" s="643"/>
      <c r="BD77" s="643"/>
      <c r="BE77" s="643"/>
      <c r="BF77" s="643"/>
      <c r="BG77" s="643"/>
      <c r="BH77" s="643"/>
      <c r="BI77" s="643"/>
      <c r="BJ77" s="643"/>
      <c r="BK77" s="643"/>
      <c r="BL77" s="643"/>
      <c r="BM77" s="643"/>
      <c r="BN77" s="643"/>
      <c r="BO77" s="643"/>
      <c r="BP77" s="643"/>
      <c r="BQ77" s="643"/>
      <c r="BR77" s="643"/>
      <c r="BS77" s="643"/>
      <c r="BT77" s="643"/>
      <c r="BU77" s="643"/>
      <c r="BV77" s="643"/>
      <c r="BW77" s="643"/>
      <c r="BX77" s="643"/>
      <c r="BY77" s="643"/>
      <c r="BZ77" s="643"/>
      <c r="CA77" s="643"/>
      <c r="CB77" s="643"/>
      <c r="CC77" s="643"/>
      <c r="CD77" s="643"/>
      <c r="CE77" s="643"/>
      <c r="CF77" s="643"/>
      <c r="CG77" s="643"/>
      <c r="CH77" s="643"/>
      <c r="CI77" s="643"/>
      <c r="CJ77" s="643"/>
      <c r="CK77" s="643"/>
      <c r="CL77" s="643"/>
      <c r="CM77" s="643"/>
      <c r="CN77" s="643"/>
      <c r="CO77" s="643"/>
      <c r="CP77" s="643"/>
      <c r="CQ77" s="643"/>
      <c r="CR77" s="643"/>
      <c r="CS77" s="643"/>
      <c r="CT77" s="643"/>
      <c r="CU77" s="643"/>
      <c r="CV77" s="643"/>
      <c r="CW77" s="643"/>
      <c r="CX77" s="643"/>
      <c r="CY77" s="643"/>
      <c r="CZ77" s="643"/>
      <c r="DA77" s="643"/>
      <c r="DB77" s="643"/>
      <c r="DC77" s="643"/>
      <c r="DD77" s="643"/>
      <c r="DE77" s="643"/>
      <c r="DF77" s="643"/>
      <c r="DG77" s="643"/>
      <c r="DH77" s="643"/>
      <c r="DI77" s="643"/>
      <c r="DJ77" s="643"/>
      <c r="DK77" s="643"/>
      <c r="DL77" s="643"/>
      <c r="DM77" s="643"/>
      <c r="DN77" s="643"/>
      <c r="DO77" s="643"/>
      <c r="DP77" s="643"/>
      <c r="DQ77" s="643"/>
      <c r="DR77" s="643"/>
      <c r="DS77" s="643"/>
      <c r="DT77" s="643"/>
      <c r="DU77" s="643"/>
      <c r="DV77" s="643"/>
      <c r="DW77" s="643"/>
      <c r="DX77" s="643"/>
      <c r="DY77" s="643"/>
      <c r="DZ77" s="643"/>
      <c r="EA77" s="643"/>
      <c r="EB77" s="643"/>
      <c r="EC77" s="643"/>
      <c r="ED77" s="643"/>
      <c r="EE77" s="643"/>
      <c r="EF77" s="643"/>
      <c r="EG77" s="643"/>
      <c r="EH77" s="643"/>
      <c r="EI77" s="643"/>
      <c r="EJ77" s="643"/>
      <c r="EK77" s="643"/>
      <c r="EL77" s="643"/>
      <c r="EM77" s="643"/>
      <c r="EN77" s="643"/>
      <c r="EO77" s="643"/>
      <c r="EP77" s="643"/>
      <c r="EQ77" s="643"/>
      <c r="ER77" s="643"/>
      <c r="ES77" s="643"/>
      <c r="ET77" s="643"/>
      <c r="EU77" s="643"/>
      <c r="EV77" s="643"/>
      <c r="EW77" s="643"/>
      <c r="EX77" s="643"/>
      <c r="EY77" s="643"/>
      <c r="EZ77" s="643"/>
      <c r="FA77" s="643"/>
      <c r="FB77" s="643"/>
      <c r="FC77" s="643"/>
      <c r="FD77" s="643"/>
      <c r="FE77" s="643"/>
      <c r="FF77" s="643"/>
      <c r="FG77" s="643"/>
      <c r="FH77" s="643"/>
      <c r="FI77" s="643"/>
      <c r="FJ77" s="643"/>
      <c r="FK77" s="643"/>
      <c r="FL77" s="643"/>
      <c r="FM77" s="643"/>
      <c r="FN77" s="643"/>
      <c r="FO77" s="643"/>
      <c r="FP77" s="643"/>
      <c r="FQ77" s="643"/>
      <c r="FR77" s="643"/>
      <c r="FS77" s="643"/>
      <c r="FT77" s="643"/>
      <c r="FU77" s="643"/>
      <c r="FV77" s="643"/>
      <c r="FW77" s="643"/>
      <c r="FX77" s="643"/>
      <c r="FY77" s="643"/>
      <c r="FZ77" s="643"/>
      <c r="GA77" s="643"/>
      <c r="GB77" s="643"/>
      <c r="GC77" s="643"/>
      <c r="GD77" s="643"/>
      <c r="GE77" s="643"/>
      <c r="GF77" s="643"/>
      <c r="GG77" s="643"/>
      <c r="GH77" s="643"/>
      <c r="GI77" s="643"/>
      <c r="GJ77" s="643"/>
      <c r="GK77" s="643"/>
      <c r="GL77" s="643"/>
      <c r="GM77" s="643"/>
      <c r="GN77" s="643"/>
      <c r="GO77" s="643"/>
      <c r="GP77" s="643"/>
      <c r="GQ77" s="643"/>
      <c r="GR77" s="643"/>
      <c r="GS77" s="643"/>
      <c r="GT77" s="643"/>
      <c r="GU77" s="643"/>
      <c r="GV77" s="643"/>
      <c r="GW77" s="643"/>
      <c r="GX77" s="643"/>
      <c r="GY77" s="643"/>
      <c r="GZ77" s="643"/>
      <c r="HA77" s="643"/>
      <c r="HB77" s="643"/>
      <c r="HC77" s="643"/>
      <c r="HD77" s="643"/>
      <c r="HE77" s="643"/>
      <c r="HF77" s="643"/>
      <c r="HG77" s="643"/>
      <c r="HH77" s="643"/>
      <c r="HI77" s="643"/>
      <c r="HJ77" s="643"/>
      <c r="HK77" s="643"/>
      <c r="HL77" s="643"/>
      <c r="HM77" s="643"/>
      <c r="HN77" s="643"/>
      <c r="HO77" s="643"/>
      <c r="HP77" s="643"/>
      <c r="HQ77" s="643"/>
      <c r="HR77" s="643"/>
      <c r="HS77" s="643"/>
      <c r="HT77" s="643"/>
      <c r="HU77" s="643"/>
      <c r="HV77" s="643"/>
      <c r="HW77" s="643"/>
      <c r="HX77" s="643"/>
      <c r="HY77" s="643"/>
      <c r="HZ77" s="643"/>
      <c r="IA77" s="643"/>
      <c r="IB77" s="643"/>
      <c r="IC77" s="643"/>
      <c r="ID77" s="643"/>
      <c r="IE77" s="643"/>
      <c r="IF77" s="643"/>
      <c r="IG77" s="643"/>
      <c r="IH77" s="643"/>
      <c r="II77" s="643"/>
      <c r="IJ77" s="643"/>
      <c r="IK77" s="643"/>
      <c r="IL77" s="643"/>
      <c r="IM77" s="643"/>
      <c r="IN77" s="643"/>
      <c r="IO77" s="643"/>
      <c r="IP77" s="643"/>
      <c r="IQ77" s="643"/>
      <c r="IR77" s="643"/>
      <c r="IS77" s="643"/>
    </row>
    <row r="78" spans="1:253" ht="15" customHeight="1">
      <c r="A78" s="683">
        <v>69</v>
      </c>
      <c r="B78" s="684"/>
      <c r="C78" s="685" t="s">
        <v>785</v>
      </c>
      <c r="D78" s="686"/>
      <c r="E78" s="686"/>
      <c r="F78" s="655">
        <f t="shared" si="6"/>
        <v>0</v>
      </c>
      <c r="G78" s="686"/>
      <c r="H78" s="655"/>
      <c r="I78" s="655"/>
      <c r="J78" s="687"/>
      <c r="K78" s="664"/>
      <c r="L78" s="643"/>
      <c r="M78" s="643"/>
      <c r="N78" s="643"/>
      <c r="O78" s="643"/>
      <c r="P78" s="643"/>
      <c r="Q78" s="643"/>
      <c r="R78" s="643"/>
      <c r="S78" s="643"/>
      <c r="T78" s="643"/>
      <c r="U78" s="643"/>
      <c r="V78" s="643"/>
      <c r="W78" s="643"/>
      <c r="X78" s="643"/>
      <c r="Y78" s="643"/>
      <c r="Z78" s="643"/>
      <c r="AA78" s="643"/>
      <c r="AB78" s="643"/>
      <c r="AC78" s="643"/>
      <c r="AD78" s="643"/>
      <c r="AE78" s="643"/>
      <c r="AF78" s="643"/>
      <c r="AG78" s="643"/>
      <c r="AH78" s="643"/>
      <c r="AI78" s="643"/>
      <c r="AJ78" s="643"/>
      <c r="AK78" s="643"/>
      <c r="AL78" s="643"/>
      <c r="AM78" s="643"/>
      <c r="AN78" s="643"/>
      <c r="AO78" s="643"/>
      <c r="AP78" s="643"/>
      <c r="AQ78" s="643"/>
      <c r="AR78" s="643"/>
      <c r="AS78" s="643"/>
      <c r="AT78" s="643"/>
      <c r="AU78" s="643"/>
      <c r="AV78" s="643"/>
      <c r="AW78" s="643"/>
      <c r="AX78" s="643"/>
      <c r="AY78" s="643"/>
      <c r="AZ78" s="643"/>
      <c r="BA78" s="643"/>
      <c r="BB78" s="643"/>
      <c r="BC78" s="643"/>
      <c r="BD78" s="643"/>
      <c r="BE78" s="643"/>
      <c r="BF78" s="643"/>
      <c r="BG78" s="643"/>
      <c r="BH78" s="643"/>
      <c r="BI78" s="643"/>
      <c r="BJ78" s="643"/>
      <c r="BK78" s="643"/>
      <c r="BL78" s="643"/>
      <c r="BM78" s="643"/>
      <c r="BN78" s="643"/>
      <c r="BO78" s="643"/>
      <c r="BP78" s="643"/>
      <c r="BQ78" s="643"/>
      <c r="BR78" s="643"/>
      <c r="BS78" s="643"/>
      <c r="BT78" s="643"/>
      <c r="BU78" s="643"/>
      <c r="BV78" s="643"/>
      <c r="BW78" s="643"/>
      <c r="BX78" s="643"/>
      <c r="BY78" s="643"/>
      <c r="BZ78" s="643"/>
      <c r="CA78" s="643"/>
      <c r="CB78" s="643"/>
      <c r="CC78" s="643"/>
      <c r="CD78" s="643"/>
      <c r="CE78" s="643"/>
      <c r="CF78" s="643"/>
      <c r="CG78" s="643"/>
      <c r="CH78" s="643"/>
      <c r="CI78" s="643"/>
      <c r="CJ78" s="643"/>
      <c r="CK78" s="643"/>
      <c r="CL78" s="643"/>
      <c r="CM78" s="643"/>
      <c r="CN78" s="643"/>
      <c r="CO78" s="643"/>
      <c r="CP78" s="643"/>
      <c r="CQ78" s="643"/>
      <c r="CR78" s="643"/>
      <c r="CS78" s="643"/>
      <c r="CT78" s="643"/>
      <c r="CU78" s="643"/>
      <c r="CV78" s="643"/>
      <c r="CW78" s="643"/>
      <c r="CX78" s="643"/>
      <c r="CY78" s="643"/>
      <c r="CZ78" s="643"/>
      <c r="DA78" s="643"/>
      <c r="DB78" s="643"/>
      <c r="DC78" s="643"/>
      <c r="DD78" s="643"/>
      <c r="DE78" s="643"/>
      <c r="DF78" s="643"/>
      <c r="DG78" s="643"/>
      <c r="DH78" s="643"/>
      <c r="DI78" s="643"/>
      <c r="DJ78" s="643"/>
      <c r="DK78" s="643"/>
      <c r="DL78" s="643"/>
      <c r="DM78" s="643"/>
      <c r="DN78" s="643"/>
      <c r="DO78" s="643"/>
      <c r="DP78" s="643"/>
      <c r="DQ78" s="643"/>
      <c r="DR78" s="643"/>
      <c r="DS78" s="643"/>
      <c r="DT78" s="643"/>
      <c r="DU78" s="643"/>
      <c r="DV78" s="643"/>
      <c r="DW78" s="643"/>
      <c r="DX78" s="643"/>
      <c r="DY78" s="643"/>
      <c r="DZ78" s="643"/>
      <c r="EA78" s="643"/>
      <c r="EB78" s="643"/>
      <c r="EC78" s="643"/>
      <c r="ED78" s="643"/>
      <c r="EE78" s="643"/>
      <c r="EF78" s="643"/>
      <c r="EG78" s="643"/>
      <c r="EH78" s="643"/>
      <c r="EI78" s="643"/>
      <c r="EJ78" s="643"/>
      <c r="EK78" s="643"/>
      <c r="EL78" s="643"/>
      <c r="EM78" s="643"/>
      <c r="EN78" s="643"/>
      <c r="EO78" s="643"/>
      <c r="EP78" s="643"/>
      <c r="EQ78" s="643"/>
      <c r="ER78" s="643"/>
      <c r="ES78" s="643"/>
      <c r="ET78" s="643"/>
      <c r="EU78" s="643"/>
      <c r="EV78" s="643"/>
      <c r="EW78" s="643"/>
      <c r="EX78" s="643"/>
      <c r="EY78" s="643"/>
      <c r="EZ78" s="643"/>
      <c r="FA78" s="643"/>
      <c r="FB78" s="643"/>
      <c r="FC78" s="643"/>
      <c r="FD78" s="643"/>
      <c r="FE78" s="643"/>
      <c r="FF78" s="643"/>
      <c r="FG78" s="643"/>
      <c r="FH78" s="643"/>
      <c r="FI78" s="643"/>
      <c r="FJ78" s="643"/>
      <c r="FK78" s="643"/>
      <c r="FL78" s="643"/>
      <c r="FM78" s="643"/>
      <c r="FN78" s="643"/>
      <c r="FO78" s="643"/>
      <c r="FP78" s="643"/>
      <c r="FQ78" s="643"/>
      <c r="FR78" s="643"/>
      <c r="FS78" s="643"/>
      <c r="FT78" s="643"/>
      <c r="FU78" s="643"/>
      <c r="FV78" s="643"/>
      <c r="FW78" s="643"/>
      <c r="FX78" s="643"/>
      <c r="FY78" s="643"/>
      <c r="FZ78" s="643"/>
      <c r="GA78" s="643"/>
      <c r="GB78" s="643"/>
      <c r="GC78" s="643"/>
      <c r="GD78" s="643"/>
      <c r="GE78" s="643"/>
      <c r="GF78" s="643"/>
      <c r="GG78" s="643"/>
      <c r="GH78" s="643"/>
      <c r="GI78" s="643"/>
      <c r="GJ78" s="643"/>
      <c r="GK78" s="643"/>
      <c r="GL78" s="643"/>
      <c r="GM78" s="643"/>
      <c r="GN78" s="643"/>
      <c r="GO78" s="643"/>
      <c r="GP78" s="643"/>
      <c r="GQ78" s="643"/>
      <c r="GR78" s="643"/>
      <c r="GS78" s="643"/>
      <c r="GT78" s="643"/>
      <c r="GU78" s="643"/>
      <c r="GV78" s="643"/>
      <c r="GW78" s="643"/>
      <c r="GX78" s="643"/>
      <c r="GY78" s="643"/>
      <c r="GZ78" s="643"/>
      <c r="HA78" s="643"/>
      <c r="HB78" s="643"/>
      <c r="HC78" s="643"/>
      <c r="HD78" s="643"/>
      <c r="HE78" s="643"/>
      <c r="HF78" s="643"/>
      <c r="HG78" s="643"/>
      <c r="HH78" s="643"/>
      <c r="HI78" s="643"/>
      <c r="HJ78" s="643"/>
      <c r="HK78" s="643"/>
      <c r="HL78" s="643"/>
      <c r="HM78" s="643"/>
      <c r="HN78" s="643"/>
      <c r="HO78" s="643"/>
      <c r="HP78" s="643"/>
      <c r="HQ78" s="643"/>
      <c r="HR78" s="643"/>
      <c r="HS78" s="643"/>
      <c r="HT78" s="643"/>
      <c r="HU78" s="643"/>
      <c r="HV78" s="643"/>
      <c r="HW78" s="643"/>
      <c r="HX78" s="643"/>
      <c r="HY78" s="643"/>
      <c r="HZ78" s="643"/>
      <c r="IA78" s="643"/>
      <c r="IB78" s="643"/>
      <c r="IC78" s="643"/>
      <c r="ID78" s="643"/>
      <c r="IE78" s="643"/>
      <c r="IF78" s="643"/>
      <c r="IG78" s="643"/>
      <c r="IH78" s="643"/>
      <c r="II78" s="643"/>
      <c r="IJ78" s="643"/>
      <c r="IK78" s="643"/>
      <c r="IL78" s="643"/>
      <c r="IM78" s="643"/>
      <c r="IN78" s="643"/>
      <c r="IO78" s="643"/>
      <c r="IP78" s="643"/>
      <c r="IQ78" s="643"/>
      <c r="IR78" s="643"/>
      <c r="IS78" s="643"/>
    </row>
    <row r="79" spans="1:253" ht="15" customHeight="1">
      <c r="A79" s="683">
        <v>70</v>
      </c>
      <c r="B79" s="684"/>
      <c r="C79" s="685" t="s">
        <v>786</v>
      </c>
      <c r="D79" s="686"/>
      <c r="E79" s="686"/>
      <c r="F79" s="655"/>
      <c r="G79" s="686"/>
      <c r="H79" s="655"/>
      <c r="I79" s="655"/>
      <c r="J79" s="687"/>
      <c r="K79" s="664"/>
      <c r="L79" s="643"/>
      <c r="M79" s="643"/>
      <c r="N79" s="643"/>
      <c r="O79" s="643"/>
      <c r="P79" s="643"/>
      <c r="Q79" s="643"/>
      <c r="R79" s="643"/>
      <c r="S79" s="643"/>
      <c r="T79" s="643"/>
      <c r="U79" s="643"/>
      <c r="V79" s="643"/>
      <c r="W79" s="643"/>
      <c r="X79" s="643"/>
      <c r="Y79" s="643"/>
      <c r="Z79" s="643"/>
      <c r="AA79" s="643"/>
      <c r="AB79" s="643"/>
      <c r="AC79" s="643"/>
      <c r="AD79" s="643"/>
      <c r="AE79" s="643"/>
      <c r="AF79" s="643"/>
      <c r="AG79" s="643"/>
      <c r="AH79" s="643"/>
      <c r="AI79" s="643"/>
      <c r="AJ79" s="643"/>
      <c r="AK79" s="643"/>
      <c r="AL79" s="643"/>
      <c r="AM79" s="643"/>
      <c r="AN79" s="643"/>
      <c r="AO79" s="643"/>
      <c r="AP79" s="643"/>
      <c r="AQ79" s="643"/>
      <c r="AR79" s="643"/>
      <c r="AS79" s="643"/>
      <c r="AT79" s="643"/>
      <c r="AU79" s="643"/>
      <c r="AV79" s="643"/>
      <c r="AW79" s="643"/>
      <c r="AX79" s="643"/>
      <c r="AY79" s="643"/>
      <c r="AZ79" s="643"/>
      <c r="BA79" s="643"/>
      <c r="BB79" s="643"/>
      <c r="BC79" s="643"/>
      <c r="BD79" s="643"/>
      <c r="BE79" s="643"/>
      <c r="BF79" s="643"/>
      <c r="BG79" s="643"/>
      <c r="BH79" s="643"/>
      <c r="BI79" s="643"/>
      <c r="BJ79" s="643"/>
      <c r="BK79" s="643"/>
      <c r="BL79" s="643"/>
      <c r="BM79" s="643"/>
      <c r="BN79" s="643"/>
      <c r="BO79" s="643"/>
      <c r="BP79" s="643"/>
      <c r="BQ79" s="643"/>
      <c r="BR79" s="643"/>
      <c r="BS79" s="643"/>
      <c r="BT79" s="643"/>
      <c r="BU79" s="643"/>
      <c r="BV79" s="643"/>
      <c r="BW79" s="643"/>
      <c r="BX79" s="643"/>
      <c r="BY79" s="643"/>
      <c r="BZ79" s="643"/>
      <c r="CA79" s="643"/>
      <c r="CB79" s="643"/>
      <c r="CC79" s="643"/>
      <c r="CD79" s="643"/>
      <c r="CE79" s="643"/>
      <c r="CF79" s="643"/>
      <c r="CG79" s="643"/>
      <c r="CH79" s="643"/>
      <c r="CI79" s="643"/>
      <c r="CJ79" s="643"/>
      <c r="CK79" s="643"/>
      <c r="CL79" s="643"/>
      <c r="CM79" s="643"/>
      <c r="CN79" s="643"/>
      <c r="CO79" s="643"/>
      <c r="CP79" s="643"/>
      <c r="CQ79" s="643"/>
      <c r="CR79" s="643"/>
      <c r="CS79" s="643"/>
      <c r="CT79" s="643"/>
      <c r="CU79" s="643"/>
      <c r="CV79" s="643"/>
      <c r="CW79" s="643"/>
      <c r="CX79" s="643"/>
      <c r="CY79" s="643"/>
      <c r="CZ79" s="643"/>
      <c r="DA79" s="643"/>
      <c r="DB79" s="643"/>
      <c r="DC79" s="643"/>
      <c r="DD79" s="643"/>
      <c r="DE79" s="643"/>
      <c r="DF79" s="643"/>
      <c r="DG79" s="643"/>
      <c r="DH79" s="643"/>
      <c r="DI79" s="643"/>
      <c r="DJ79" s="643"/>
      <c r="DK79" s="643"/>
      <c r="DL79" s="643"/>
      <c r="DM79" s="643"/>
      <c r="DN79" s="643"/>
      <c r="DO79" s="643"/>
      <c r="DP79" s="643"/>
      <c r="DQ79" s="643"/>
      <c r="DR79" s="643"/>
      <c r="DS79" s="643"/>
      <c r="DT79" s="643"/>
      <c r="DU79" s="643"/>
      <c r="DV79" s="643"/>
      <c r="DW79" s="643"/>
      <c r="DX79" s="643"/>
      <c r="DY79" s="643"/>
      <c r="DZ79" s="643"/>
      <c r="EA79" s="643"/>
      <c r="EB79" s="643"/>
      <c r="EC79" s="643"/>
      <c r="ED79" s="643"/>
      <c r="EE79" s="643"/>
      <c r="EF79" s="643"/>
      <c r="EG79" s="643"/>
      <c r="EH79" s="643"/>
      <c r="EI79" s="643"/>
      <c r="EJ79" s="643"/>
      <c r="EK79" s="643"/>
      <c r="EL79" s="643"/>
      <c r="EM79" s="643"/>
      <c r="EN79" s="643"/>
      <c r="EO79" s="643"/>
      <c r="EP79" s="643"/>
      <c r="EQ79" s="643"/>
      <c r="ER79" s="643"/>
      <c r="ES79" s="643"/>
      <c r="ET79" s="643"/>
      <c r="EU79" s="643"/>
      <c r="EV79" s="643"/>
      <c r="EW79" s="643"/>
      <c r="EX79" s="643"/>
      <c r="EY79" s="643"/>
      <c r="EZ79" s="643"/>
      <c r="FA79" s="643"/>
      <c r="FB79" s="643"/>
      <c r="FC79" s="643"/>
      <c r="FD79" s="643"/>
      <c r="FE79" s="643"/>
      <c r="FF79" s="643"/>
      <c r="FG79" s="643"/>
      <c r="FH79" s="643"/>
      <c r="FI79" s="643"/>
      <c r="FJ79" s="643"/>
      <c r="FK79" s="643"/>
      <c r="FL79" s="643"/>
      <c r="FM79" s="643"/>
      <c r="FN79" s="643"/>
      <c r="FO79" s="643"/>
      <c r="FP79" s="643"/>
      <c r="FQ79" s="643"/>
      <c r="FR79" s="643"/>
      <c r="FS79" s="643"/>
      <c r="FT79" s="643"/>
      <c r="FU79" s="643"/>
      <c r="FV79" s="643"/>
      <c r="FW79" s="643"/>
      <c r="FX79" s="643"/>
      <c r="FY79" s="643"/>
      <c r="FZ79" s="643"/>
      <c r="GA79" s="643"/>
      <c r="GB79" s="643"/>
      <c r="GC79" s="643"/>
      <c r="GD79" s="643"/>
      <c r="GE79" s="643"/>
      <c r="GF79" s="643"/>
      <c r="GG79" s="643"/>
      <c r="GH79" s="643"/>
      <c r="GI79" s="643"/>
      <c r="GJ79" s="643"/>
      <c r="GK79" s="643"/>
      <c r="GL79" s="643"/>
      <c r="GM79" s="643"/>
      <c r="GN79" s="643"/>
      <c r="GO79" s="643"/>
      <c r="GP79" s="643"/>
      <c r="GQ79" s="643"/>
      <c r="GR79" s="643"/>
      <c r="GS79" s="643"/>
      <c r="GT79" s="643"/>
      <c r="GU79" s="643"/>
      <c r="GV79" s="643"/>
      <c r="GW79" s="643"/>
      <c r="GX79" s="643"/>
      <c r="GY79" s="643"/>
      <c r="GZ79" s="643"/>
      <c r="HA79" s="643"/>
      <c r="HB79" s="643"/>
      <c r="HC79" s="643"/>
      <c r="HD79" s="643"/>
      <c r="HE79" s="643"/>
      <c r="HF79" s="643"/>
      <c r="HG79" s="643"/>
      <c r="HH79" s="643"/>
      <c r="HI79" s="643"/>
      <c r="HJ79" s="643"/>
      <c r="HK79" s="643"/>
      <c r="HL79" s="643"/>
      <c r="HM79" s="643"/>
      <c r="HN79" s="643"/>
      <c r="HO79" s="643"/>
      <c r="HP79" s="643"/>
      <c r="HQ79" s="643"/>
      <c r="HR79" s="643"/>
      <c r="HS79" s="643"/>
      <c r="HT79" s="643"/>
      <c r="HU79" s="643"/>
      <c r="HV79" s="643"/>
      <c r="HW79" s="643"/>
      <c r="HX79" s="643"/>
      <c r="HY79" s="643"/>
      <c r="HZ79" s="643"/>
      <c r="IA79" s="643"/>
      <c r="IB79" s="643"/>
      <c r="IC79" s="643"/>
      <c r="ID79" s="643"/>
      <c r="IE79" s="643"/>
      <c r="IF79" s="643"/>
      <c r="IG79" s="643"/>
      <c r="IH79" s="643"/>
      <c r="II79" s="643"/>
      <c r="IJ79" s="643"/>
      <c r="IK79" s="643"/>
      <c r="IL79" s="643"/>
      <c r="IM79" s="643"/>
      <c r="IN79" s="643"/>
      <c r="IO79" s="643"/>
      <c r="IP79" s="643"/>
      <c r="IQ79" s="643"/>
      <c r="IR79" s="643"/>
      <c r="IS79" s="643"/>
    </row>
    <row r="80" spans="1:253" ht="27.75" customHeight="1">
      <c r="A80" s="666">
        <v>71</v>
      </c>
      <c r="B80" s="679"/>
      <c r="C80" s="649" t="s">
        <v>659</v>
      </c>
      <c r="D80" s="650"/>
      <c r="E80" s="650"/>
      <c r="F80" s="650">
        <f t="shared" si="6"/>
        <v>0</v>
      </c>
      <c r="G80" s="650"/>
      <c r="H80" s="650"/>
      <c r="I80" s="650">
        <f t="shared" si="4"/>
        <v>0</v>
      </c>
      <c r="J80" s="651" t="e">
        <f t="shared" si="5"/>
        <v>#DIV/0!</v>
      </c>
      <c r="K80" s="651" t="e">
        <f t="shared" ref="K80:K112" si="7">SUM(G80/H80)</f>
        <v>#DIV/0!</v>
      </c>
      <c r="L80" s="643"/>
      <c r="M80" s="643"/>
      <c r="N80" s="643"/>
      <c r="O80" s="643"/>
      <c r="P80" s="643"/>
      <c r="Q80" s="643"/>
      <c r="R80" s="643"/>
      <c r="S80" s="643"/>
      <c r="T80" s="643"/>
      <c r="U80" s="643"/>
      <c r="V80" s="643"/>
      <c r="W80" s="643"/>
      <c r="X80" s="643"/>
      <c r="Y80" s="643"/>
      <c r="Z80" s="643"/>
      <c r="AA80" s="643"/>
      <c r="AB80" s="643"/>
      <c r="AC80" s="643"/>
      <c r="AD80" s="643"/>
      <c r="AE80" s="643"/>
      <c r="AF80" s="643"/>
      <c r="AG80" s="643"/>
      <c r="AH80" s="643"/>
      <c r="AI80" s="643"/>
      <c r="AJ80" s="643"/>
      <c r="AK80" s="643"/>
      <c r="AL80" s="643"/>
      <c r="AM80" s="643"/>
      <c r="AN80" s="643"/>
      <c r="AO80" s="643"/>
      <c r="AP80" s="643"/>
      <c r="AQ80" s="643"/>
      <c r="AR80" s="643"/>
      <c r="AS80" s="643"/>
      <c r="AT80" s="643"/>
      <c r="AU80" s="643"/>
      <c r="AV80" s="643"/>
      <c r="AW80" s="643"/>
      <c r="AX80" s="643"/>
      <c r="AY80" s="643"/>
      <c r="AZ80" s="643"/>
      <c r="BA80" s="643"/>
      <c r="BB80" s="643"/>
      <c r="BC80" s="643"/>
      <c r="BD80" s="643"/>
      <c r="BE80" s="643"/>
      <c r="BF80" s="643"/>
      <c r="BG80" s="643"/>
      <c r="BH80" s="643"/>
      <c r="BI80" s="643"/>
      <c r="BJ80" s="643"/>
      <c r="BK80" s="643"/>
      <c r="BL80" s="643"/>
      <c r="BM80" s="643"/>
      <c r="BN80" s="643"/>
      <c r="BO80" s="643"/>
      <c r="BP80" s="643"/>
      <c r="BQ80" s="643"/>
      <c r="BR80" s="643"/>
      <c r="BS80" s="643"/>
      <c r="BT80" s="643"/>
      <c r="BU80" s="643"/>
      <c r="BV80" s="643"/>
      <c r="BW80" s="643"/>
      <c r="BX80" s="643"/>
      <c r="BY80" s="643"/>
      <c r="BZ80" s="643"/>
      <c r="CA80" s="643"/>
      <c r="CB80" s="643"/>
      <c r="CC80" s="643"/>
      <c r="CD80" s="643"/>
      <c r="CE80" s="643"/>
      <c r="CF80" s="643"/>
      <c r="CG80" s="643"/>
      <c r="CH80" s="643"/>
      <c r="CI80" s="643"/>
      <c r="CJ80" s="643"/>
      <c r="CK80" s="643"/>
      <c r="CL80" s="643"/>
      <c r="CM80" s="643"/>
      <c r="CN80" s="643"/>
      <c r="CO80" s="643"/>
      <c r="CP80" s="643"/>
      <c r="CQ80" s="643"/>
      <c r="CR80" s="643"/>
      <c r="CS80" s="643"/>
      <c r="CT80" s="643"/>
      <c r="CU80" s="643"/>
      <c r="CV80" s="643"/>
      <c r="CW80" s="643"/>
      <c r="CX80" s="643"/>
      <c r="CY80" s="643"/>
      <c r="CZ80" s="643"/>
      <c r="DA80" s="643"/>
      <c r="DB80" s="643"/>
      <c r="DC80" s="643"/>
      <c r="DD80" s="643"/>
      <c r="DE80" s="643"/>
      <c r="DF80" s="643"/>
      <c r="DG80" s="643"/>
      <c r="DH80" s="643"/>
      <c r="DI80" s="643"/>
      <c r="DJ80" s="643"/>
      <c r="DK80" s="643"/>
      <c r="DL80" s="643"/>
      <c r="DM80" s="643"/>
      <c r="DN80" s="643"/>
      <c r="DO80" s="643"/>
      <c r="DP80" s="643"/>
      <c r="DQ80" s="643"/>
      <c r="DR80" s="643"/>
      <c r="DS80" s="643"/>
      <c r="DT80" s="643"/>
      <c r="DU80" s="643"/>
      <c r="DV80" s="643"/>
      <c r="DW80" s="643"/>
      <c r="DX80" s="643"/>
      <c r="DY80" s="643"/>
      <c r="DZ80" s="643"/>
      <c r="EA80" s="643"/>
      <c r="EB80" s="643"/>
      <c r="EC80" s="643"/>
      <c r="ED80" s="643"/>
      <c r="EE80" s="643"/>
      <c r="EF80" s="643"/>
      <c r="EG80" s="643"/>
      <c r="EH80" s="643"/>
      <c r="EI80" s="643"/>
      <c r="EJ80" s="643"/>
      <c r="EK80" s="643"/>
      <c r="EL80" s="643"/>
      <c r="EM80" s="643"/>
      <c r="EN80" s="643"/>
      <c r="EO80" s="643"/>
      <c r="EP80" s="643"/>
      <c r="EQ80" s="643"/>
      <c r="ER80" s="643"/>
      <c r="ES80" s="643"/>
      <c r="ET80" s="643"/>
      <c r="EU80" s="643"/>
      <c r="EV80" s="643"/>
      <c r="EW80" s="643"/>
      <c r="EX80" s="643"/>
      <c r="EY80" s="643"/>
      <c r="EZ80" s="643"/>
      <c r="FA80" s="643"/>
      <c r="FB80" s="643"/>
      <c r="FC80" s="643"/>
      <c r="FD80" s="643"/>
      <c r="FE80" s="643"/>
      <c r="FF80" s="643"/>
      <c r="FG80" s="643"/>
      <c r="FH80" s="643"/>
      <c r="FI80" s="643"/>
      <c r="FJ80" s="643"/>
      <c r="FK80" s="643"/>
      <c r="FL80" s="643"/>
      <c r="FM80" s="643"/>
      <c r="FN80" s="643"/>
      <c r="FO80" s="643"/>
      <c r="FP80" s="643"/>
      <c r="FQ80" s="643"/>
      <c r="FR80" s="643"/>
      <c r="FS80" s="643"/>
      <c r="FT80" s="643"/>
      <c r="FU80" s="643"/>
      <c r="FV80" s="643"/>
      <c r="FW80" s="643"/>
      <c r="FX80" s="643"/>
      <c r="FY80" s="643"/>
      <c r="FZ80" s="643"/>
      <c r="GA80" s="643"/>
      <c r="GB80" s="643"/>
      <c r="GC80" s="643"/>
      <c r="GD80" s="643"/>
      <c r="GE80" s="643"/>
      <c r="GF80" s="643"/>
      <c r="GG80" s="643"/>
      <c r="GH80" s="643"/>
      <c r="GI80" s="643"/>
      <c r="GJ80" s="643"/>
      <c r="GK80" s="643"/>
      <c r="GL80" s="643"/>
      <c r="GM80" s="643"/>
      <c r="GN80" s="643"/>
      <c r="GO80" s="643"/>
      <c r="GP80" s="643"/>
      <c r="GQ80" s="643"/>
      <c r="GR80" s="643"/>
      <c r="GS80" s="643"/>
      <c r="GT80" s="643"/>
      <c r="GU80" s="643"/>
      <c r="GV80" s="643"/>
      <c r="GW80" s="643"/>
      <c r="GX80" s="643"/>
      <c r="GY80" s="643"/>
      <c r="GZ80" s="643"/>
      <c r="HA80" s="643"/>
      <c r="HB80" s="643"/>
      <c r="HC80" s="643"/>
      <c r="HD80" s="643"/>
      <c r="HE80" s="643"/>
      <c r="HF80" s="643"/>
      <c r="HG80" s="643"/>
      <c r="HH80" s="643"/>
      <c r="HI80" s="643"/>
      <c r="HJ80" s="643"/>
      <c r="HK80" s="643"/>
      <c r="HL80" s="643"/>
      <c r="HM80" s="643"/>
      <c r="HN80" s="643"/>
      <c r="HO80" s="643"/>
      <c r="HP80" s="643"/>
      <c r="HQ80" s="643"/>
      <c r="HR80" s="643"/>
      <c r="HS80" s="643"/>
      <c r="HT80" s="643"/>
      <c r="HU80" s="643"/>
      <c r="HV80" s="643"/>
      <c r="HW80" s="643"/>
      <c r="HX80" s="643"/>
      <c r="HY80" s="643"/>
      <c r="HZ80" s="643"/>
      <c r="IA80" s="643"/>
      <c r="IB80" s="643"/>
      <c r="IC80" s="643"/>
      <c r="ID80" s="643"/>
      <c r="IE80" s="643"/>
      <c r="IF80" s="643"/>
      <c r="IG80" s="643"/>
      <c r="IH80" s="643"/>
      <c r="II80" s="643"/>
      <c r="IJ80" s="643"/>
      <c r="IK80" s="643"/>
      <c r="IL80" s="643"/>
      <c r="IM80" s="643"/>
      <c r="IN80" s="643"/>
      <c r="IO80" s="643"/>
      <c r="IP80" s="643"/>
      <c r="IQ80" s="643"/>
      <c r="IR80" s="643"/>
      <c r="IS80" s="643"/>
    </row>
    <row r="81" spans="1:253" ht="25.5" customHeight="1">
      <c r="A81" s="652">
        <v>72</v>
      </c>
      <c r="B81" s="688"/>
      <c r="C81" s="653" t="s">
        <v>787</v>
      </c>
      <c r="D81" s="654">
        <f>SUM(D82:D88)</f>
        <v>0</v>
      </c>
      <c r="E81" s="654">
        <f>SUM(E82:E88)</f>
        <v>0</v>
      </c>
      <c r="F81" s="655">
        <f t="shared" si="6"/>
        <v>0</v>
      </c>
      <c r="G81" s="654">
        <f>SUM(G82:G88)</f>
        <v>0</v>
      </c>
      <c r="H81" s="654">
        <f>SUM(H82:H88)</f>
        <v>0</v>
      </c>
      <c r="I81" s="654">
        <f t="shared" si="4"/>
        <v>0</v>
      </c>
      <c r="J81" s="656" t="e">
        <f t="shared" si="5"/>
        <v>#DIV/0!</v>
      </c>
      <c r="K81" s="664" t="e">
        <f t="shared" si="7"/>
        <v>#DIV/0!</v>
      </c>
      <c r="L81" s="643"/>
      <c r="M81" s="643"/>
      <c r="N81" s="643"/>
      <c r="O81" s="643"/>
      <c r="P81" s="643"/>
      <c r="Q81" s="643"/>
      <c r="R81" s="643"/>
      <c r="S81" s="643"/>
      <c r="T81" s="643"/>
      <c r="U81" s="643"/>
      <c r="V81" s="643"/>
      <c r="W81" s="643"/>
      <c r="X81" s="643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I81" s="643"/>
      <c r="AJ81" s="643"/>
      <c r="AK81" s="643"/>
      <c r="AL81" s="643"/>
      <c r="AM81" s="643"/>
      <c r="AN81" s="643"/>
      <c r="AO81" s="643"/>
      <c r="AP81" s="643"/>
      <c r="AQ81" s="643"/>
      <c r="AR81" s="643"/>
      <c r="AS81" s="643"/>
      <c r="AT81" s="643"/>
      <c r="AU81" s="643"/>
      <c r="AV81" s="643"/>
      <c r="AW81" s="643"/>
      <c r="AX81" s="643"/>
      <c r="AY81" s="643"/>
      <c r="AZ81" s="643"/>
      <c r="BA81" s="643"/>
      <c r="BB81" s="643"/>
      <c r="BC81" s="643"/>
      <c r="BD81" s="643"/>
      <c r="BE81" s="643"/>
      <c r="BF81" s="643"/>
      <c r="BG81" s="643"/>
      <c r="BH81" s="643"/>
      <c r="BI81" s="643"/>
      <c r="BJ81" s="643"/>
      <c r="BK81" s="643"/>
      <c r="BL81" s="643"/>
      <c r="BM81" s="643"/>
      <c r="BN81" s="643"/>
      <c r="BO81" s="643"/>
      <c r="BP81" s="643"/>
      <c r="BQ81" s="643"/>
      <c r="BR81" s="643"/>
      <c r="BS81" s="643"/>
      <c r="BT81" s="643"/>
      <c r="BU81" s="643"/>
      <c r="BV81" s="643"/>
      <c r="BW81" s="643"/>
      <c r="BX81" s="643"/>
      <c r="BY81" s="643"/>
      <c r="BZ81" s="643"/>
      <c r="CA81" s="643"/>
      <c r="CB81" s="643"/>
      <c r="CC81" s="643"/>
      <c r="CD81" s="643"/>
      <c r="CE81" s="643"/>
      <c r="CF81" s="643"/>
      <c r="CG81" s="643"/>
      <c r="CH81" s="643"/>
      <c r="CI81" s="643"/>
      <c r="CJ81" s="643"/>
      <c r="CK81" s="643"/>
      <c r="CL81" s="643"/>
      <c r="CM81" s="643"/>
      <c r="CN81" s="643"/>
      <c r="CO81" s="643"/>
      <c r="CP81" s="643"/>
      <c r="CQ81" s="643"/>
      <c r="CR81" s="643"/>
      <c r="CS81" s="643"/>
      <c r="CT81" s="643"/>
      <c r="CU81" s="643"/>
      <c r="CV81" s="643"/>
      <c r="CW81" s="643"/>
      <c r="CX81" s="643"/>
      <c r="CY81" s="643"/>
      <c r="CZ81" s="643"/>
      <c r="DA81" s="643"/>
      <c r="DB81" s="643"/>
      <c r="DC81" s="643"/>
      <c r="DD81" s="643"/>
      <c r="DE81" s="643"/>
      <c r="DF81" s="643"/>
      <c r="DG81" s="643"/>
      <c r="DH81" s="643"/>
      <c r="DI81" s="643"/>
      <c r="DJ81" s="643"/>
      <c r="DK81" s="643"/>
      <c r="DL81" s="643"/>
      <c r="DM81" s="643"/>
      <c r="DN81" s="643"/>
      <c r="DO81" s="643"/>
      <c r="DP81" s="643"/>
      <c r="DQ81" s="643"/>
      <c r="DR81" s="643"/>
      <c r="DS81" s="643"/>
      <c r="DT81" s="643"/>
      <c r="DU81" s="643"/>
      <c r="DV81" s="643"/>
      <c r="DW81" s="643"/>
      <c r="DX81" s="643"/>
      <c r="DY81" s="643"/>
      <c r="DZ81" s="643"/>
      <c r="EA81" s="643"/>
      <c r="EB81" s="643"/>
      <c r="EC81" s="643"/>
      <c r="ED81" s="643"/>
      <c r="EE81" s="643"/>
      <c r="EF81" s="643"/>
      <c r="EG81" s="643"/>
      <c r="EH81" s="643"/>
      <c r="EI81" s="643"/>
      <c r="EJ81" s="643"/>
      <c r="EK81" s="643"/>
      <c r="EL81" s="643"/>
      <c r="EM81" s="643"/>
      <c r="EN81" s="643"/>
      <c r="EO81" s="643"/>
      <c r="EP81" s="643"/>
      <c r="EQ81" s="643"/>
      <c r="ER81" s="643"/>
      <c r="ES81" s="643"/>
      <c r="ET81" s="643"/>
      <c r="EU81" s="643"/>
      <c r="EV81" s="643"/>
      <c r="EW81" s="643"/>
      <c r="EX81" s="643"/>
      <c r="EY81" s="643"/>
      <c r="EZ81" s="643"/>
      <c r="FA81" s="643"/>
      <c r="FB81" s="643"/>
      <c r="FC81" s="643"/>
      <c r="FD81" s="643"/>
      <c r="FE81" s="643"/>
      <c r="FF81" s="643"/>
      <c r="FG81" s="643"/>
      <c r="FH81" s="643"/>
      <c r="FI81" s="643"/>
      <c r="FJ81" s="643"/>
      <c r="FK81" s="643"/>
      <c r="FL81" s="643"/>
      <c r="FM81" s="643"/>
      <c r="FN81" s="643"/>
      <c r="FO81" s="643"/>
      <c r="FP81" s="643"/>
      <c r="FQ81" s="643"/>
      <c r="FR81" s="643"/>
      <c r="FS81" s="643"/>
      <c r="FT81" s="643"/>
      <c r="FU81" s="643"/>
      <c r="FV81" s="643"/>
      <c r="FW81" s="643"/>
      <c r="FX81" s="643"/>
      <c r="FY81" s="643"/>
      <c r="FZ81" s="643"/>
      <c r="GA81" s="643"/>
      <c r="GB81" s="643"/>
      <c r="GC81" s="643"/>
      <c r="GD81" s="643"/>
      <c r="GE81" s="643"/>
      <c r="GF81" s="643"/>
      <c r="GG81" s="643"/>
      <c r="GH81" s="643"/>
      <c r="GI81" s="643"/>
      <c r="GJ81" s="643"/>
      <c r="GK81" s="643"/>
      <c r="GL81" s="643"/>
      <c r="GM81" s="643"/>
      <c r="GN81" s="643"/>
      <c r="GO81" s="643"/>
      <c r="GP81" s="643"/>
      <c r="GQ81" s="643"/>
      <c r="GR81" s="643"/>
      <c r="GS81" s="643"/>
      <c r="GT81" s="643"/>
      <c r="GU81" s="643"/>
      <c r="GV81" s="643"/>
      <c r="GW81" s="643"/>
      <c r="GX81" s="643"/>
      <c r="GY81" s="643"/>
      <c r="GZ81" s="643"/>
      <c r="HA81" s="643"/>
      <c r="HB81" s="643"/>
      <c r="HC81" s="643"/>
      <c r="HD81" s="643"/>
      <c r="HE81" s="643"/>
      <c r="HF81" s="643"/>
      <c r="HG81" s="643"/>
      <c r="HH81" s="643"/>
      <c r="HI81" s="643"/>
      <c r="HJ81" s="643"/>
      <c r="HK81" s="643"/>
      <c r="HL81" s="643"/>
      <c r="HM81" s="643"/>
      <c r="HN81" s="643"/>
      <c r="HO81" s="643"/>
      <c r="HP81" s="643"/>
      <c r="HQ81" s="643"/>
      <c r="HR81" s="643"/>
      <c r="HS81" s="643"/>
      <c r="HT81" s="643"/>
      <c r="HU81" s="643"/>
      <c r="HV81" s="643"/>
      <c r="HW81" s="643"/>
      <c r="HX81" s="643"/>
      <c r="HY81" s="643"/>
      <c r="HZ81" s="643"/>
      <c r="IA81" s="643"/>
      <c r="IB81" s="643"/>
      <c r="IC81" s="643"/>
      <c r="ID81" s="643"/>
      <c r="IE81" s="643"/>
      <c r="IF81" s="643"/>
      <c r="IG81" s="643"/>
      <c r="IH81" s="643"/>
      <c r="II81" s="643"/>
      <c r="IJ81" s="643"/>
      <c r="IK81" s="643"/>
      <c r="IL81" s="643"/>
      <c r="IM81" s="643"/>
      <c r="IN81" s="643"/>
      <c r="IO81" s="643"/>
      <c r="IP81" s="643"/>
      <c r="IQ81" s="643"/>
      <c r="IR81" s="643"/>
      <c r="IS81" s="643"/>
    </row>
    <row r="82" spans="1:253" ht="24.75" customHeight="1">
      <c r="A82" s="652">
        <v>73</v>
      </c>
      <c r="B82" s="658">
        <v>813100</v>
      </c>
      <c r="C82" s="659" t="s">
        <v>661</v>
      </c>
      <c r="D82" s="654"/>
      <c r="E82" s="654"/>
      <c r="F82" s="655">
        <f t="shared" si="6"/>
        <v>0</v>
      </c>
      <c r="G82" s="654"/>
      <c r="H82" s="654"/>
      <c r="I82" s="654">
        <f t="shared" si="4"/>
        <v>0</v>
      </c>
      <c r="J82" s="656" t="e">
        <f t="shared" si="5"/>
        <v>#DIV/0!</v>
      </c>
      <c r="K82" s="664" t="e">
        <f t="shared" si="7"/>
        <v>#DIV/0!</v>
      </c>
      <c r="L82" s="643"/>
      <c r="M82" s="643"/>
      <c r="N82" s="643"/>
      <c r="O82" s="643"/>
      <c r="P82" s="643"/>
      <c r="Q82" s="643"/>
      <c r="R82" s="643"/>
      <c r="S82" s="643"/>
      <c r="T82" s="643"/>
      <c r="U82" s="643"/>
      <c r="V82" s="643"/>
      <c r="W82" s="643"/>
      <c r="X82" s="643"/>
      <c r="Y82" s="643"/>
      <c r="Z82" s="643"/>
      <c r="AA82" s="643"/>
      <c r="AB82" s="643"/>
      <c r="AC82" s="643"/>
      <c r="AD82" s="643"/>
      <c r="AE82" s="643"/>
      <c r="AF82" s="643"/>
      <c r="AG82" s="643"/>
      <c r="AH82" s="643"/>
      <c r="AI82" s="643"/>
      <c r="AJ82" s="643"/>
      <c r="AK82" s="643"/>
      <c r="AL82" s="643"/>
      <c r="AM82" s="643"/>
      <c r="AN82" s="643"/>
      <c r="AO82" s="643"/>
      <c r="AP82" s="643"/>
      <c r="AQ82" s="643"/>
      <c r="AR82" s="643"/>
      <c r="AS82" s="643"/>
      <c r="AT82" s="643"/>
      <c r="AU82" s="643"/>
      <c r="AV82" s="643"/>
      <c r="AW82" s="643"/>
      <c r="AX82" s="643"/>
      <c r="AY82" s="643"/>
      <c r="AZ82" s="643"/>
      <c r="BA82" s="643"/>
      <c r="BB82" s="643"/>
      <c r="BC82" s="643"/>
      <c r="BD82" s="643"/>
      <c r="BE82" s="643"/>
      <c r="BF82" s="643"/>
      <c r="BG82" s="643"/>
      <c r="BH82" s="643"/>
      <c r="BI82" s="643"/>
      <c r="BJ82" s="643"/>
      <c r="BK82" s="643"/>
      <c r="BL82" s="643"/>
      <c r="BM82" s="643"/>
      <c r="BN82" s="643"/>
      <c r="BO82" s="643"/>
      <c r="BP82" s="643"/>
      <c r="BQ82" s="643"/>
      <c r="BR82" s="643"/>
      <c r="BS82" s="643"/>
      <c r="BT82" s="643"/>
      <c r="BU82" s="643"/>
      <c r="BV82" s="643"/>
      <c r="BW82" s="643"/>
      <c r="BX82" s="643"/>
      <c r="BY82" s="643"/>
      <c r="BZ82" s="643"/>
      <c r="CA82" s="643"/>
      <c r="CB82" s="643"/>
      <c r="CC82" s="643"/>
      <c r="CD82" s="643"/>
      <c r="CE82" s="643"/>
      <c r="CF82" s="643"/>
      <c r="CG82" s="643"/>
      <c r="CH82" s="643"/>
      <c r="CI82" s="643"/>
      <c r="CJ82" s="643"/>
      <c r="CK82" s="643"/>
      <c r="CL82" s="643"/>
      <c r="CM82" s="643"/>
      <c r="CN82" s="643"/>
      <c r="CO82" s="643"/>
      <c r="CP82" s="643"/>
      <c r="CQ82" s="643"/>
      <c r="CR82" s="643"/>
      <c r="CS82" s="643"/>
      <c r="CT82" s="643"/>
      <c r="CU82" s="643"/>
      <c r="CV82" s="643"/>
      <c r="CW82" s="643"/>
      <c r="CX82" s="643"/>
      <c r="CY82" s="643"/>
      <c r="CZ82" s="643"/>
      <c r="DA82" s="643"/>
      <c r="DB82" s="643"/>
      <c r="DC82" s="643"/>
      <c r="DD82" s="643"/>
      <c r="DE82" s="643"/>
      <c r="DF82" s="643"/>
      <c r="DG82" s="643"/>
      <c r="DH82" s="643"/>
      <c r="DI82" s="643"/>
      <c r="DJ82" s="643"/>
      <c r="DK82" s="643"/>
      <c r="DL82" s="643"/>
      <c r="DM82" s="643"/>
      <c r="DN82" s="643"/>
      <c r="DO82" s="643"/>
      <c r="DP82" s="643"/>
      <c r="DQ82" s="643"/>
      <c r="DR82" s="643"/>
      <c r="DS82" s="643"/>
      <c r="DT82" s="643"/>
      <c r="DU82" s="643"/>
      <c r="DV82" s="643"/>
      <c r="DW82" s="643"/>
      <c r="DX82" s="643"/>
      <c r="DY82" s="643"/>
      <c r="DZ82" s="643"/>
      <c r="EA82" s="643"/>
      <c r="EB82" s="643"/>
      <c r="EC82" s="643"/>
      <c r="ED82" s="643"/>
      <c r="EE82" s="643"/>
      <c r="EF82" s="643"/>
      <c r="EG82" s="643"/>
      <c r="EH82" s="643"/>
      <c r="EI82" s="643"/>
      <c r="EJ82" s="643"/>
      <c r="EK82" s="643"/>
      <c r="EL82" s="643"/>
      <c r="EM82" s="643"/>
      <c r="EN82" s="643"/>
      <c r="EO82" s="643"/>
      <c r="EP82" s="643"/>
      <c r="EQ82" s="643"/>
      <c r="ER82" s="643"/>
      <c r="ES82" s="643"/>
      <c r="ET82" s="643"/>
      <c r="EU82" s="643"/>
      <c r="EV82" s="643"/>
      <c r="EW82" s="643"/>
      <c r="EX82" s="643"/>
      <c r="EY82" s="643"/>
      <c r="EZ82" s="643"/>
      <c r="FA82" s="643"/>
      <c r="FB82" s="643"/>
      <c r="FC82" s="643"/>
      <c r="FD82" s="643"/>
      <c r="FE82" s="643"/>
      <c r="FF82" s="643"/>
      <c r="FG82" s="643"/>
      <c r="FH82" s="643"/>
      <c r="FI82" s="643"/>
      <c r="FJ82" s="643"/>
      <c r="FK82" s="643"/>
      <c r="FL82" s="643"/>
      <c r="FM82" s="643"/>
      <c r="FN82" s="643"/>
      <c r="FO82" s="643"/>
      <c r="FP82" s="643"/>
      <c r="FQ82" s="643"/>
      <c r="FR82" s="643"/>
      <c r="FS82" s="643"/>
      <c r="FT82" s="643"/>
      <c r="FU82" s="643"/>
      <c r="FV82" s="643"/>
      <c r="FW82" s="643"/>
      <c r="FX82" s="643"/>
      <c r="FY82" s="643"/>
      <c r="FZ82" s="643"/>
      <c r="GA82" s="643"/>
      <c r="GB82" s="643"/>
      <c r="GC82" s="643"/>
      <c r="GD82" s="643"/>
      <c r="GE82" s="643"/>
      <c r="GF82" s="643"/>
      <c r="GG82" s="643"/>
      <c r="GH82" s="643"/>
      <c r="GI82" s="643"/>
      <c r="GJ82" s="643"/>
      <c r="GK82" s="643"/>
      <c r="GL82" s="643"/>
      <c r="GM82" s="643"/>
      <c r="GN82" s="643"/>
      <c r="GO82" s="643"/>
      <c r="GP82" s="643"/>
      <c r="GQ82" s="643"/>
      <c r="GR82" s="643"/>
      <c r="GS82" s="643"/>
      <c r="GT82" s="643"/>
      <c r="GU82" s="643"/>
      <c r="GV82" s="643"/>
      <c r="GW82" s="643"/>
      <c r="GX82" s="643"/>
      <c r="GY82" s="643"/>
      <c r="GZ82" s="643"/>
      <c r="HA82" s="643"/>
      <c r="HB82" s="643"/>
      <c r="HC82" s="643"/>
      <c r="HD82" s="643"/>
      <c r="HE82" s="643"/>
      <c r="HF82" s="643"/>
      <c r="HG82" s="643"/>
      <c r="HH82" s="643"/>
      <c r="HI82" s="643"/>
      <c r="HJ82" s="643"/>
      <c r="HK82" s="643"/>
      <c r="HL82" s="643"/>
      <c r="HM82" s="643"/>
      <c r="HN82" s="643"/>
      <c r="HO82" s="643"/>
      <c r="HP82" s="643"/>
      <c r="HQ82" s="643"/>
      <c r="HR82" s="643"/>
      <c r="HS82" s="643"/>
      <c r="HT82" s="643"/>
      <c r="HU82" s="643"/>
      <c r="HV82" s="643"/>
      <c r="HW82" s="643"/>
      <c r="HX82" s="643"/>
      <c r="HY82" s="643"/>
      <c r="HZ82" s="643"/>
      <c r="IA82" s="643"/>
      <c r="IB82" s="643"/>
      <c r="IC82" s="643"/>
      <c r="ID82" s="643"/>
      <c r="IE82" s="643"/>
      <c r="IF82" s="643"/>
      <c r="IG82" s="643"/>
      <c r="IH82" s="643"/>
      <c r="II82" s="643"/>
      <c r="IJ82" s="643"/>
      <c r="IK82" s="643"/>
      <c r="IL82" s="643"/>
      <c r="IM82" s="643"/>
      <c r="IN82" s="643"/>
      <c r="IO82" s="643"/>
      <c r="IP82" s="643"/>
      <c r="IQ82" s="643"/>
      <c r="IR82" s="643"/>
      <c r="IS82" s="643"/>
    </row>
    <row r="83" spans="1:253" ht="25.5" customHeight="1">
      <c r="A83" s="652">
        <v>74</v>
      </c>
      <c r="B83" s="658">
        <v>813200</v>
      </c>
      <c r="C83" s="659" t="s">
        <v>662</v>
      </c>
      <c r="D83" s="654"/>
      <c r="E83" s="654"/>
      <c r="F83" s="655">
        <f t="shared" si="6"/>
        <v>0</v>
      </c>
      <c r="G83" s="654"/>
      <c r="H83" s="654"/>
      <c r="I83" s="654">
        <f t="shared" si="4"/>
        <v>0</v>
      </c>
      <c r="J83" s="656" t="e">
        <f t="shared" si="5"/>
        <v>#DIV/0!</v>
      </c>
      <c r="K83" s="664" t="e">
        <f t="shared" si="7"/>
        <v>#DIV/0!</v>
      </c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  <c r="AN83" s="643"/>
      <c r="AO83" s="643"/>
      <c r="AP83" s="643"/>
      <c r="AQ83" s="643"/>
      <c r="AR83" s="643"/>
      <c r="AS83" s="643"/>
      <c r="AT83" s="643"/>
      <c r="AU83" s="643"/>
      <c r="AV83" s="643"/>
      <c r="AW83" s="643"/>
      <c r="AX83" s="643"/>
      <c r="AY83" s="643"/>
      <c r="AZ83" s="643"/>
      <c r="BA83" s="643"/>
      <c r="BB83" s="643"/>
      <c r="BC83" s="643"/>
      <c r="BD83" s="643"/>
      <c r="BE83" s="643"/>
      <c r="BF83" s="643"/>
      <c r="BG83" s="643"/>
      <c r="BH83" s="643"/>
      <c r="BI83" s="643"/>
      <c r="BJ83" s="643"/>
      <c r="BK83" s="643"/>
      <c r="BL83" s="643"/>
      <c r="BM83" s="643"/>
      <c r="BN83" s="643"/>
      <c r="BO83" s="643"/>
      <c r="BP83" s="643"/>
      <c r="BQ83" s="643"/>
      <c r="BR83" s="643"/>
      <c r="BS83" s="643"/>
      <c r="BT83" s="643"/>
      <c r="BU83" s="643"/>
      <c r="BV83" s="643"/>
      <c r="BW83" s="643"/>
      <c r="BX83" s="643"/>
      <c r="BY83" s="643"/>
      <c r="BZ83" s="643"/>
      <c r="CA83" s="643"/>
      <c r="CB83" s="643"/>
      <c r="CC83" s="643"/>
      <c r="CD83" s="643"/>
      <c r="CE83" s="643"/>
      <c r="CF83" s="643"/>
      <c r="CG83" s="643"/>
      <c r="CH83" s="643"/>
      <c r="CI83" s="643"/>
      <c r="CJ83" s="643"/>
      <c r="CK83" s="643"/>
      <c r="CL83" s="643"/>
      <c r="CM83" s="643"/>
      <c r="CN83" s="643"/>
      <c r="CO83" s="643"/>
      <c r="CP83" s="643"/>
      <c r="CQ83" s="643"/>
      <c r="CR83" s="643"/>
      <c r="CS83" s="643"/>
      <c r="CT83" s="643"/>
      <c r="CU83" s="643"/>
      <c r="CV83" s="643"/>
      <c r="CW83" s="643"/>
      <c r="CX83" s="643"/>
      <c r="CY83" s="643"/>
      <c r="CZ83" s="643"/>
      <c r="DA83" s="643"/>
      <c r="DB83" s="643"/>
      <c r="DC83" s="643"/>
      <c r="DD83" s="643"/>
      <c r="DE83" s="643"/>
      <c r="DF83" s="643"/>
      <c r="DG83" s="643"/>
      <c r="DH83" s="643"/>
      <c r="DI83" s="643"/>
      <c r="DJ83" s="643"/>
      <c r="DK83" s="643"/>
      <c r="DL83" s="643"/>
      <c r="DM83" s="643"/>
      <c r="DN83" s="643"/>
      <c r="DO83" s="643"/>
      <c r="DP83" s="643"/>
      <c r="DQ83" s="643"/>
      <c r="DR83" s="643"/>
      <c r="DS83" s="643"/>
      <c r="DT83" s="643"/>
      <c r="DU83" s="643"/>
      <c r="DV83" s="643"/>
      <c r="DW83" s="643"/>
      <c r="DX83" s="643"/>
      <c r="DY83" s="643"/>
      <c r="DZ83" s="643"/>
      <c r="EA83" s="643"/>
      <c r="EB83" s="643"/>
      <c r="EC83" s="643"/>
      <c r="ED83" s="643"/>
      <c r="EE83" s="643"/>
      <c r="EF83" s="643"/>
      <c r="EG83" s="643"/>
      <c r="EH83" s="643"/>
      <c r="EI83" s="643"/>
      <c r="EJ83" s="643"/>
      <c r="EK83" s="643"/>
      <c r="EL83" s="643"/>
      <c r="EM83" s="643"/>
      <c r="EN83" s="643"/>
      <c r="EO83" s="643"/>
      <c r="EP83" s="643"/>
      <c r="EQ83" s="643"/>
      <c r="ER83" s="643"/>
      <c r="ES83" s="643"/>
      <c r="ET83" s="643"/>
      <c r="EU83" s="643"/>
      <c r="EV83" s="643"/>
      <c r="EW83" s="643"/>
      <c r="EX83" s="643"/>
      <c r="EY83" s="643"/>
      <c r="EZ83" s="643"/>
      <c r="FA83" s="643"/>
      <c r="FB83" s="643"/>
      <c r="FC83" s="643"/>
      <c r="FD83" s="643"/>
      <c r="FE83" s="643"/>
      <c r="FF83" s="643"/>
      <c r="FG83" s="643"/>
      <c r="FH83" s="643"/>
      <c r="FI83" s="643"/>
      <c r="FJ83" s="643"/>
      <c r="FK83" s="643"/>
      <c r="FL83" s="643"/>
      <c r="FM83" s="643"/>
      <c r="FN83" s="643"/>
      <c r="FO83" s="643"/>
      <c r="FP83" s="643"/>
      <c r="FQ83" s="643"/>
      <c r="FR83" s="643"/>
      <c r="FS83" s="643"/>
      <c r="FT83" s="643"/>
      <c r="FU83" s="643"/>
      <c r="FV83" s="643"/>
      <c r="FW83" s="643"/>
      <c r="FX83" s="643"/>
      <c r="FY83" s="643"/>
      <c r="FZ83" s="643"/>
      <c r="GA83" s="643"/>
      <c r="GB83" s="643"/>
      <c r="GC83" s="643"/>
      <c r="GD83" s="643"/>
      <c r="GE83" s="643"/>
      <c r="GF83" s="643"/>
      <c r="GG83" s="643"/>
      <c r="GH83" s="643"/>
      <c r="GI83" s="643"/>
      <c r="GJ83" s="643"/>
      <c r="GK83" s="643"/>
      <c r="GL83" s="643"/>
      <c r="GM83" s="643"/>
      <c r="GN83" s="643"/>
      <c r="GO83" s="643"/>
      <c r="GP83" s="643"/>
      <c r="GQ83" s="643"/>
      <c r="GR83" s="643"/>
      <c r="GS83" s="643"/>
      <c r="GT83" s="643"/>
      <c r="GU83" s="643"/>
      <c r="GV83" s="643"/>
      <c r="GW83" s="643"/>
      <c r="GX83" s="643"/>
      <c r="GY83" s="643"/>
      <c r="GZ83" s="643"/>
      <c r="HA83" s="643"/>
      <c r="HB83" s="643"/>
      <c r="HC83" s="643"/>
      <c r="HD83" s="643"/>
      <c r="HE83" s="643"/>
      <c r="HF83" s="643"/>
      <c r="HG83" s="643"/>
      <c r="HH83" s="643"/>
      <c r="HI83" s="643"/>
      <c r="HJ83" s="643"/>
      <c r="HK83" s="643"/>
      <c r="HL83" s="643"/>
      <c r="HM83" s="643"/>
      <c r="HN83" s="643"/>
      <c r="HO83" s="643"/>
      <c r="HP83" s="643"/>
      <c r="HQ83" s="643"/>
      <c r="HR83" s="643"/>
      <c r="HS83" s="643"/>
      <c r="HT83" s="643"/>
      <c r="HU83" s="643"/>
      <c r="HV83" s="643"/>
      <c r="HW83" s="643"/>
      <c r="HX83" s="643"/>
      <c r="HY83" s="643"/>
      <c r="HZ83" s="643"/>
      <c r="IA83" s="643"/>
      <c r="IB83" s="643"/>
      <c r="IC83" s="643"/>
      <c r="ID83" s="643"/>
      <c r="IE83" s="643"/>
      <c r="IF83" s="643"/>
      <c r="IG83" s="643"/>
      <c r="IH83" s="643"/>
      <c r="II83" s="643"/>
      <c r="IJ83" s="643"/>
      <c r="IK83" s="643"/>
      <c r="IL83" s="643"/>
      <c r="IM83" s="643"/>
      <c r="IN83" s="643"/>
      <c r="IO83" s="643"/>
      <c r="IP83" s="643"/>
      <c r="IQ83" s="643"/>
      <c r="IR83" s="643"/>
      <c r="IS83" s="643"/>
    </row>
    <row r="84" spans="1:253" ht="25.5" customHeight="1">
      <c r="A84" s="652">
        <v>75</v>
      </c>
      <c r="B84" s="658">
        <v>813300</v>
      </c>
      <c r="C84" s="659" t="s">
        <v>663</v>
      </c>
      <c r="D84" s="654"/>
      <c r="E84" s="654"/>
      <c r="F84" s="655">
        <f t="shared" si="6"/>
        <v>0</v>
      </c>
      <c r="G84" s="654"/>
      <c r="H84" s="654"/>
      <c r="I84" s="654">
        <f t="shared" si="4"/>
        <v>0</v>
      </c>
      <c r="J84" s="656" t="e">
        <f t="shared" si="5"/>
        <v>#DIV/0!</v>
      </c>
      <c r="K84" s="664" t="e">
        <f t="shared" si="7"/>
        <v>#DIV/0!</v>
      </c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  <c r="AN84" s="643"/>
      <c r="AO84" s="643"/>
      <c r="AP84" s="643"/>
      <c r="AQ84" s="643"/>
      <c r="AR84" s="643"/>
      <c r="AS84" s="643"/>
      <c r="AT84" s="643"/>
      <c r="AU84" s="643"/>
      <c r="AV84" s="643"/>
      <c r="AW84" s="643"/>
      <c r="AX84" s="643"/>
      <c r="AY84" s="643"/>
      <c r="AZ84" s="643"/>
      <c r="BA84" s="643"/>
      <c r="BB84" s="643"/>
      <c r="BC84" s="643"/>
      <c r="BD84" s="643"/>
      <c r="BE84" s="643"/>
      <c r="BF84" s="643"/>
      <c r="BG84" s="643"/>
      <c r="BH84" s="643"/>
      <c r="BI84" s="643"/>
      <c r="BJ84" s="643"/>
      <c r="BK84" s="643"/>
      <c r="BL84" s="643"/>
      <c r="BM84" s="643"/>
      <c r="BN84" s="643"/>
      <c r="BO84" s="643"/>
      <c r="BP84" s="643"/>
      <c r="BQ84" s="643"/>
      <c r="BR84" s="643"/>
      <c r="BS84" s="643"/>
      <c r="BT84" s="643"/>
      <c r="BU84" s="643"/>
      <c r="BV84" s="643"/>
      <c r="BW84" s="643"/>
      <c r="BX84" s="643"/>
      <c r="BY84" s="643"/>
      <c r="BZ84" s="643"/>
      <c r="CA84" s="643"/>
      <c r="CB84" s="643"/>
      <c r="CC84" s="643"/>
      <c r="CD84" s="643"/>
      <c r="CE84" s="643"/>
      <c r="CF84" s="643"/>
      <c r="CG84" s="643"/>
      <c r="CH84" s="643"/>
      <c r="CI84" s="643"/>
      <c r="CJ84" s="643"/>
      <c r="CK84" s="643"/>
      <c r="CL84" s="643"/>
      <c r="CM84" s="643"/>
      <c r="CN84" s="643"/>
      <c r="CO84" s="643"/>
      <c r="CP84" s="643"/>
      <c r="CQ84" s="643"/>
      <c r="CR84" s="643"/>
      <c r="CS84" s="643"/>
      <c r="CT84" s="643"/>
      <c r="CU84" s="643"/>
      <c r="CV84" s="643"/>
      <c r="CW84" s="643"/>
      <c r="CX84" s="643"/>
      <c r="CY84" s="643"/>
      <c r="CZ84" s="643"/>
      <c r="DA84" s="643"/>
      <c r="DB84" s="643"/>
      <c r="DC84" s="643"/>
      <c r="DD84" s="643"/>
      <c r="DE84" s="643"/>
      <c r="DF84" s="643"/>
      <c r="DG84" s="643"/>
      <c r="DH84" s="643"/>
      <c r="DI84" s="643"/>
      <c r="DJ84" s="643"/>
      <c r="DK84" s="643"/>
      <c r="DL84" s="643"/>
      <c r="DM84" s="643"/>
      <c r="DN84" s="643"/>
      <c r="DO84" s="643"/>
      <c r="DP84" s="643"/>
      <c r="DQ84" s="643"/>
      <c r="DR84" s="643"/>
      <c r="DS84" s="643"/>
      <c r="DT84" s="643"/>
      <c r="DU84" s="643"/>
      <c r="DV84" s="643"/>
      <c r="DW84" s="643"/>
      <c r="DX84" s="643"/>
      <c r="DY84" s="643"/>
      <c r="DZ84" s="643"/>
      <c r="EA84" s="643"/>
      <c r="EB84" s="643"/>
      <c r="EC84" s="643"/>
      <c r="ED84" s="643"/>
      <c r="EE84" s="643"/>
      <c r="EF84" s="643"/>
      <c r="EG84" s="643"/>
      <c r="EH84" s="643"/>
      <c r="EI84" s="643"/>
      <c r="EJ84" s="643"/>
      <c r="EK84" s="643"/>
      <c r="EL84" s="643"/>
      <c r="EM84" s="643"/>
      <c r="EN84" s="643"/>
      <c r="EO84" s="643"/>
      <c r="EP84" s="643"/>
      <c r="EQ84" s="643"/>
      <c r="ER84" s="643"/>
      <c r="ES84" s="643"/>
      <c r="ET84" s="643"/>
      <c r="EU84" s="643"/>
      <c r="EV84" s="643"/>
      <c r="EW84" s="643"/>
      <c r="EX84" s="643"/>
      <c r="EY84" s="643"/>
      <c r="EZ84" s="643"/>
      <c r="FA84" s="643"/>
      <c r="FB84" s="643"/>
      <c r="FC84" s="643"/>
      <c r="FD84" s="643"/>
      <c r="FE84" s="643"/>
      <c r="FF84" s="643"/>
      <c r="FG84" s="643"/>
      <c r="FH84" s="643"/>
      <c r="FI84" s="643"/>
      <c r="FJ84" s="643"/>
      <c r="FK84" s="643"/>
      <c r="FL84" s="643"/>
      <c r="FM84" s="643"/>
      <c r="FN84" s="643"/>
      <c r="FO84" s="643"/>
      <c r="FP84" s="643"/>
      <c r="FQ84" s="643"/>
      <c r="FR84" s="643"/>
      <c r="FS84" s="643"/>
      <c r="FT84" s="643"/>
      <c r="FU84" s="643"/>
      <c r="FV84" s="643"/>
      <c r="FW84" s="643"/>
      <c r="FX84" s="643"/>
      <c r="FY84" s="643"/>
      <c r="FZ84" s="643"/>
      <c r="GA84" s="643"/>
      <c r="GB84" s="643"/>
      <c r="GC84" s="643"/>
      <c r="GD84" s="643"/>
      <c r="GE84" s="643"/>
      <c r="GF84" s="643"/>
      <c r="GG84" s="643"/>
      <c r="GH84" s="643"/>
      <c r="GI84" s="643"/>
      <c r="GJ84" s="643"/>
      <c r="GK84" s="643"/>
      <c r="GL84" s="643"/>
      <c r="GM84" s="643"/>
      <c r="GN84" s="643"/>
      <c r="GO84" s="643"/>
      <c r="GP84" s="643"/>
      <c r="GQ84" s="643"/>
      <c r="GR84" s="643"/>
      <c r="GS84" s="643"/>
      <c r="GT84" s="643"/>
      <c r="GU84" s="643"/>
      <c r="GV84" s="643"/>
      <c r="GW84" s="643"/>
      <c r="GX84" s="643"/>
      <c r="GY84" s="643"/>
      <c r="GZ84" s="643"/>
      <c r="HA84" s="643"/>
      <c r="HB84" s="643"/>
      <c r="HC84" s="643"/>
      <c r="HD84" s="643"/>
      <c r="HE84" s="643"/>
      <c r="HF84" s="643"/>
      <c r="HG84" s="643"/>
      <c r="HH84" s="643"/>
      <c r="HI84" s="643"/>
      <c r="HJ84" s="643"/>
      <c r="HK84" s="643"/>
      <c r="HL84" s="643"/>
      <c r="HM84" s="643"/>
      <c r="HN84" s="643"/>
      <c r="HO84" s="643"/>
      <c r="HP84" s="643"/>
      <c r="HQ84" s="643"/>
      <c r="HR84" s="643"/>
      <c r="HS84" s="643"/>
      <c r="HT84" s="643"/>
      <c r="HU84" s="643"/>
      <c r="HV84" s="643"/>
      <c r="HW84" s="643"/>
      <c r="HX84" s="643"/>
      <c r="HY84" s="643"/>
      <c r="HZ84" s="643"/>
      <c r="IA84" s="643"/>
      <c r="IB84" s="643"/>
      <c r="IC84" s="643"/>
      <c r="ID84" s="643"/>
      <c r="IE84" s="643"/>
      <c r="IF84" s="643"/>
      <c r="IG84" s="643"/>
      <c r="IH84" s="643"/>
      <c r="II84" s="643"/>
      <c r="IJ84" s="643"/>
      <c r="IK84" s="643"/>
      <c r="IL84" s="643"/>
      <c r="IM84" s="643"/>
      <c r="IN84" s="643"/>
      <c r="IO84" s="643"/>
      <c r="IP84" s="643"/>
      <c r="IQ84" s="643"/>
      <c r="IR84" s="643"/>
      <c r="IS84" s="643"/>
    </row>
    <row r="85" spans="1:253" ht="25.5" customHeight="1">
      <c r="A85" s="652">
        <v>76</v>
      </c>
      <c r="B85" s="658">
        <v>813400</v>
      </c>
      <c r="C85" s="659" t="s">
        <v>664</v>
      </c>
      <c r="D85" s="654"/>
      <c r="E85" s="654"/>
      <c r="F85" s="655">
        <f t="shared" si="6"/>
        <v>0</v>
      </c>
      <c r="G85" s="654"/>
      <c r="H85" s="654"/>
      <c r="I85" s="654">
        <f t="shared" si="4"/>
        <v>0</v>
      </c>
      <c r="J85" s="656" t="e">
        <f t="shared" si="5"/>
        <v>#DIV/0!</v>
      </c>
      <c r="K85" s="664" t="e">
        <f t="shared" si="7"/>
        <v>#DIV/0!</v>
      </c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  <c r="AO85" s="643"/>
      <c r="AP85" s="643"/>
      <c r="AQ85" s="643"/>
      <c r="AR85" s="643"/>
      <c r="AS85" s="643"/>
      <c r="AT85" s="643"/>
      <c r="AU85" s="643"/>
      <c r="AV85" s="643"/>
      <c r="AW85" s="643"/>
      <c r="AX85" s="643"/>
      <c r="AY85" s="643"/>
      <c r="AZ85" s="643"/>
      <c r="BA85" s="643"/>
      <c r="BB85" s="643"/>
      <c r="BC85" s="643"/>
      <c r="BD85" s="643"/>
      <c r="BE85" s="643"/>
      <c r="BF85" s="643"/>
      <c r="BG85" s="643"/>
      <c r="BH85" s="643"/>
      <c r="BI85" s="643"/>
      <c r="BJ85" s="643"/>
      <c r="BK85" s="643"/>
      <c r="BL85" s="643"/>
      <c r="BM85" s="643"/>
      <c r="BN85" s="643"/>
      <c r="BO85" s="643"/>
      <c r="BP85" s="643"/>
      <c r="BQ85" s="643"/>
      <c r="BR85" s="643"/>
      <c r="BS85" s="643"/>
      <c r="BT85" s="643"/>
      <c r="BU85" s="643"/>
      <c r="BV85" s="643"/>
      <c r="BW85" s="643"/>
      <c r="BX85" s="643"/>
      <c r="BY85" s="643"/>
      <c r="BZ85" s="643"/>
      <c r="CA85" s="643"/>
      <c r="CB85" s="643"/>
      <c r="CC85" s="643"/>
      <c r="CD85" s="643"/>
      <c r="CE85" s="643"/>
      <c r="CF85" s="643"/>
      <c r="CG85" s="643"/>
      <c r="CH85" s="643"/>
      <c r="CI85" s="643"/>
      <c r="CJ85" s="643"/>
      <c r="CK85" s="643"/>
      <c r="CL85" s="643"/>
      <c r="CM85" s="643"/>
      <c r="CN85" s="643"/>
      <c r="CO85" s="643"/>
      <c r="CP85" s="643"/>
      <c r="CQ85" s="643"/>
      <c r="CR85" s="643"/>
      <c r="CS85" s="643"/>
      <c r="CT85" s="643"/>
      <c r="CU85" s="643"/>
      <c r="CV85" s="643"/>
      <c r="CW85" s="643"/>
      <c r="CX85" s="643"/>
      <c r="CY85" s="643"/>
      <c r="CZ85" s="643"/>
      <c r="DA85" s="643"/>
      <c r="DB85" s="643"/>
      <c r="DC85" s="643"/>
      <c r="DD85" s="643"/>
      <c r="DE85" s="643"/>
      <c r="DF85" s="643"/>
      <c r="DG85" s="643"/>
      <c r="DH85" s="643"/>
      <c r="DI85" s="643"/>
      <c r="DJ85" s="643"/>
      <c r="DK85" s="643"/>
      <c r="DL85" s="643"/>
      <c r="DM85" s="643"/>
      <c r="DN85" s="643"/>
      <c r="DO85" s="643"/>
      <c r="DP85" s="643"/>
      <c r="DQ85" s="643"/>
      <c r="DR85" s="643"/>
      <c r="DS85" s="643"/>
      <c r="DT85" s="643"/>
      <c r="DU85" s="643"/>
      <c r="DV85" s="643"/>
      <c r="DW85" s="643"/>
      <c r="DX85" s="643"/>
      <c r="DY85" s="643"/>
      <c r="DZ85" s="643"/>
      <c r="EA85" s="643"/>
      <c r="EB85" s="643"/>
      <c r="EC85" s="643"/>
      <c r="ED85" s="643"/>
      <c r="EE85" s="643"/>
      <c r="EF85" s="643"/>
      <c r="EG85" s="643"/>
      <c r="EH85" s="643"/>
      <c r="EI85" s="643"/>
      <c r="EJ85" s="643"/>
      <c r="EK85" s="643"/>
      <c r="EL85" s="643"/>
      <c r="EM85" s="643"/>
      <c r="EN85" s="643"/>
      <c r="EO85" s="643"/>
      <c r="EP85" s="643"/>
      <c r="EQ85" s="643"/>
      <c r="ER85" s="643"/>
      <c r="ES85" s="643"/>
      <c r="ET85" s="643"/>
      <c r="EU85" s="643"/>
      <c r="EV85" s="643"/>
      <c r="EW85" s="643"/>
      <c r="EX85" s="643"/>
      <c r="EY85" s="643"/>
      <c r="EZ85" s="643"/>
      <c r="FA85" s="643"/>
      <c r="FB85" s="643"/>
      <c r="FC85" s="643"/>
      <c r="FD85" s="643"/>
      <c r="FE85" s="643"/>
      <c r="FF85" s="643"/>
      <c r="FG85" s="643"/>
      <c r="FH85" s="643"/>
      <c r="FI85" s="643"/>
      <c r="FJ85" s="643"/>
      <c r="FK85" s="643"/>
      <c r="FL85" s="643"/>
      <c r="FM85" s="643"/>
      <c r="FN85" s="643"/>
      <c r="FO85" s="643"/>
      <c r="FP85" s="643"/>
      <c r="FQ85" s="643"/>
      <c r="FR85" s="643"/>
      <c r="FS85" s="643"/>
      <c r="FT85" s="643"/>
      <c r="FU85" s="643"/>
      <c r="FV85" s="643"/>
      <c r="FW85" s="643"/>
      <c r="FX85" s="643"/>
      <c r="FY85" s="643"/>
      <c r="FZ85" s="643"/>
      <c r="GA85" s="643"/>
      <c r="GB85" s="643"/>
      <c r="GC85" s="643"/>
      <c r="GD85" s="643"/>
      <c r="GE85" s="643"/>
      <c r="GF85" s="643"/>
      <c r="GG85" s="643"/>
      <c r="GH85" s="643"/>
      <c r="GI85" s="643"/>
      <c r="GJ85" s="643"/>
      <c r="GK85" s="643"/>
      <c r="GL85" s="643"/>
      <c r="GM85" s="643"/>
      <c r="GN85" s="643"/>
      <c r="GO85" s="643"/>
      <c r="GP85" s="643"/>
      <c r="GQ85" s="643"/>
      <c r="GR85" s="643"/>
      <c r="GS85" s="643"/>
      <c r="GT85" s="643"/>
      <c r="GU85" s="643"/>
      <c r="GV85" s="643"/>
      <c r="GW85" s="643"/>
      <c r="GX85" s="643"/>
      <c r="GY85" s="643"/>
      <c r="GZ85" s="643"/>
      <c r="HA85" s="643"/>
      <c r="HB85" s="643"/>
      <c r="HC85" s="643"/>
      <c r="HD85" s="643"/>
      <c r="HE85" s="643"/>
      <c r="HF85" s="643"/>
      <c r="HG85" s="643"/>
      <c r="HH85" s="643"/>
      <c r="HI85" s="643"/>
      <c r="HJ85" s="643"/>
      <c r="HK85" s="643"/>
      <c r="HL85" s="643"/>
      <c r="HM85" s="643"/>
      <c r="HN85" s="643"/>
      <c r="HO85" s="643"/>
      <c r="HP85" s="643"/>
      <c r="HQ85" s="643"/>
      <c r="HR85" s="643"/>
      <c r="HS85" s="643"/>
      <c r="HT85" s="643"/>
      <c r="HU85" s="643"/>
      <c r="HV85" s="643"/>
      <c r="HW85" s="643"/>
      <c r="HX85" s="643"/>
      <c r="HY85" s="643"/>
      <c r="HZ85" s="643"/>
      <c r="IA85" s="643"/>
      <c r="IB85" s="643"/>
      <c r="IC85" s="643"/>
      <c r="ID85" s="643"/>
      <c r="IE85" s="643"/>
      <c r="IF85" s="643"/>
      <c r="IG85" s="643"/>
      <c r="IH85" s="643"/>
      <c r="II85" s="643"/>
      <c r="IJ85" s="643"/>
      <c r="IK85" s="643"/>
      <c r="IL85" s="643"/>
      <c r="IM85" s="643"/>
      <c r="IN85" s="643"/>
      <c r="IO85" s="643"/>
      <c r="IP85" s="643"/>
      <c r="IQ85" s="643"/>
      <c r="IR85" s="643"/>
      <c r="IS85" s="643"/>
    </row>
    <row r="86" spans="1:253" ht="25.5" customHeight="1">
      <c r="A86" s="652">
        <v>77</v>
      </c>
      <c r="B86" s="658">
        <v>813500</v>
      </c>
      <c r="C86" s="659" t="s">
        <v>665</v>
      </c>
      <c r="D86" s="654"/>
      <c r="E86" s="654"/>
      <c r="F86" s="655">
        <f t="shared" si="6"/>
        <v>0</v>
      </c>
      <c r="G86" s="654"/>
      <c r="H86" s="654"/>
      <c r="I86" s="654">
        <f t="shared" si="4"/>
        <v>0</v>
      </c>
      <c r="J86" s="656" t="e">
        <f t="shared" si="5"/>
        <v>#DIV/0!</v>
      </c>
      <c r="K86" s="664" t="e">
        <f t="shared" si="7"/>
        <v>#DIV/0!</v>
      </c>
      <c r="L86" s="643"/>
      <c r="M86" s="643"/>
      <c r="N86" s="643"/>
      <c r="O86" s="643"/>
      <c r="P86" s="643"/>
      <c r="Q86" s="643"/>
      <c r="R86" s="643"/>
      <c r="S86" s="643"/>
      <c r="T86" s="643"/>
      <c r="U86" s="643"/>
      <c r="V86" s="643"/>
      <c r="W86" s="643"/>
      <c r="X86" s="643"/>
      <c r="Y86" s="643"/>
      <c r="Z86" s="643"/>
      <c r="AA86" s="643"/>
      <c r="AB86" s="643"/>
      <c r="AC86" s="643"/>
      <c r="AD86" s="643"/>
      <c r="AE86" s="643"/>
      <c r="AF86" s="643"/>
      <c r="AG86" s="643"/>
      <c r="AH86" s="643"/>
      <c r="AI86" s="643"/>
      <c r="AJ86" s="643"/>
      <c r="AK86" s="643"/>
      <c r="AL86" s="643"/>
      <c r="AM86" s="643"/>
      <c r="AN86" s="643"/>
      <c r="AO86" s="643"/>
      <c r="AP86" s="643"/>
      <c r="AQ86" s="643"/>
      <c r="AR86" s="643"/>
      <c r="AS86" s="643"/>
      <c r="AT86" s="643"/>
      <c r="AU86" s="643"/>
      <c r="AV86" s="643"/>
      <c r="AW86" s="643"/>
      <c r="AX86" s="643"/>
      <c r="AY86" s="643"/>
      <c r="AZ86" s="643"/>
      <c r="BA86" s="643"/>
      <c r="BB86" s="643"/>
      <c r="BC86" s="643"/>
      <c r="BD86" s="643"/>
      <c r="BE86" s="643"/>
      <c r="BF86" s="643"/>
      <c r="BG86" s="643"/>
      <c r="BH86" s="643"/>
      <c r="BI86" s="643"/>
      <c r="BJ86" s="643"/>
      <c r="BK86" s="643"/>
      <c r="BL86" s="643"/>
      <c r="BM86" s="643"/>
      <c r="BN86" s="643"/>
      <c r="BO86" s="643"/>
      <c r="BP86" s="643"/>
      <c r="BQ86" s="643"/>
      <c r="BR86" s="643"/>
      <c r="BS86" s="643"/>
      <c r="BT86" s="643"/>
      <c r="BU86" s="643"/>
      <c r="BV86" s="643"/>
      <c r="BW86" s="643"/>
      <c r="BX86" s="643"/>
      <c r="BY86" s="643"/>
      <c r="BZ86" s="643"/>
      <c r="CA86" s="643"/>
      <c r="CB86" s="643"/>
      <c r="CC86" s="643"/>
      <c r="CD86" s="643"/>
      <c r="CE86" s="643"/>
      <c r="CF86" s="643"/>
      <c r="CG86" s="643"/>
      <c r="CH86" s="643"/>
      <c r="CI86" s="643"/>
      <c r="CJ86" s="643"/>
      <c r="CK86" s="643"/>
      <c r="CL86" s="643"/>
      <c r="CM86" s="643"/>
      <c r="CN86" s="643"/>
      <c r="CO86" s="643"/>
      <c r="CP86" s="643"/>
      <c r="CQ86" s="643"/>
      <c r="CR86" s="643"/>
      <c r="CS86" s="643"/>
      <c r="CT86" s="643"/>
      <c r="CU86" s="643"/>
      <c r="CV86" s="643"/>
      <c r="CW86" s="643"/>
      <c r="CX86" s="643"/>
      <c r="CY86" s="643"/>
      <c r="CZ86" s="643"/>
      <c r="DA86" s="643"/>
      <c r="DB86" s="643"/>
      <c r="DC86" s="643"/>
      <c r="DD86" s="643"/>
      <c r="DE86" s="643"/>
      <c r="DF86" s="643"/>
      <c r="DG86" s="643"/>
      <c r="DH86" s="643"/>
      <c r="DI86" s="643"/>
      <c r="DJ86" s="643"/>
      <c r="DK86" s="643"/>
      <c r="DL86" s="643"/>
      <c r="DM86" s="643"/>
      <c r="DN86" s="643"/>
      <c r="DO86" s="643"/>
      <c r="DP86" s="643"/>
      <c r="DQ86" s="643"/>
      <c r="DR86" s="643"/>
      <c r="DS86" s="643"/>
      <c r="DT86" s="643"/>
      <c r="DU86" s="643"/>
      <c r="DV86" s="643"/>
      <c r="DW86" s="643"/>
      <c r="DX86" s="643"/>
      <c r="DY86" s="643"/>
      <c r="DZ86" s="643"/>
      <c r="EA86" s="643"/>
      <c r="EB86" s="643"/>
      <c r="EC86" s="643"/>
      <c r="ED86" s="643"/>
      <c r="EE86" s="643"/>
      <c r="EF86" s="643"/>
      <c r="EG86" s="643"/>
      <c r="EH86" s="643"/>
      <c r="EI86" s="643"/>
      <c r="EJ86" s="643"/>
      <c r="EK86" s="643"/>
      <c r="EL86" s="643"/>
      <c r="EM86" s="643"/>
      <c r="EN86" s="643"/>
      <c r="EO86" s="643"/>
      <c r="EP86" s="643"/>
      <c r="EQ86" s="643"/>
      <c r="ER86" s="643"/>
      <c r="ES86" s="643"/>
      <c r="ET86" s="643"/>
      <c r="EU86" s="643"/>
      <c r="EV86" s="643"/>
      <c r="EW86" s="643"/>
      <c r="EX86" s="643"/>
      <c r="EY86" s="643"/>
      <c r="EZ86" s="643"/>
      <c r="FA86" s="643"/>
      <c r="FB86" s="643"/>
      <c r="FC86" s="643"/>
      <c r="FD86" s="643"/>
      <c r="FE86" s="643"/>
      <c r="FF86" s="643"/>
      <c r="FG86" s="643"/>
      <c r="FH86" s="643"/>
      <c r="FI86" s="643"/>
      <c r="FJ86" s="643"/>
      <c r="FK86" s="643"/>
      <c r="FL86" s="643"/>
      <c r="FM86" s="643"/>
      <c r="FN86" s="643"/>
      <c r="FO86" s="643"/>
      <c r="FP86" s="643"/>
      <c r="FQ86" s="643"/>
      <c r="FR86" s="643"/>
      <c r="FS86" s="643"/>
      <c r="FT86" s="643"/>
      <c r="FU86" s="643"/>
      <c r="FV86" s="643"/>
      <c r="FW86" s="643"/>
      <c r="FX86" s="643"/>
      <c r="FY86" s="643"/>
      <c r="FZ86" s="643"/>
      <c r="GA86" s="643"/>
      <c r="GB86" s="643"/>
      <c r="GC86" s="643"/>
      <c r="GD86" s="643"/>
      <c r="GE86" s="643"/>
      <c r="GF86" s="643"/>
      <c r="GG86" s="643"/>
      <c r="GH86" s="643"/>
      <c r="GI86" s="643"/>
      <c r="GJ86" s="643"/>
      <c r="GK86" s="643"/>
      <c r="GL86" s="643"/>
      <c r="GM86" s="643"/>
      <c r="GN86" s="643"/>
      <c r="GO86" s="643"/>
      <c r="GP86" s="643"/>
      <c r="GQ86" s="643"/>
      <c r="GR86" s="643"/>
      <c r="GS86" s="643"/>
      <c r="GT86" s="643"/>
      <c r="GU86" s="643"/>
      <c r="GV86" s="643"/>
      <c r="GW86" s="643"/>
      <c r="GX86" s="643"/>
      <c r="GY86" s="643"/>
      <c r="GZ86" s="643"/>
      <c r="HA86" s="643"/>
      <c r="HB86" s="643"/>
      <c r="HC86" s="643"/>
      <c r="HD86" s="643"/>
      <c r="HE86" s="643"/>
      <c r="HF86" s="643"/>
      <c r="HG86" s="643"/>
      <c r="HH86" s="643"/>
      <c r="HI86" s="643"/>
      <c r="HJ86" s="643"/>
      <c r="HK86" s="643"/>
      <c r="HL86" s="643"/>
      <c r="HM86" s="643"/>
      <c r="HN86" s="643"/>
      <c r="HO86" s="643"/>
      <c r="HP86" s="643"/>
      <c r="HQ86" s="643"/>
      <c r="HR86" s="643"/>
      <c r="HS86" s="643"/>
      <c r="HT86" s="643"/>
      <c r="HU86" s="643"/>
      <c r="HV86" s="643"/>
      <c r="HW86" s="643"/>
      <c r="HX86" s="643"/>
      <c r="HY86" s="643"/>
      <c r="HZ86" s="643"/>
      <c r="IA86" s="643"/>
      <c r="IB86" s="643"/>
      <c r="IC86" s="643"/>
      <c r="ID86" s="643"/>
      <c r="IE86" s="643"/>
      <c r="IF86" s="643"/>
      <c r="IG86" s="643"/>
      <c r="IH86" s="643"/>
      <c r="II86" s="643"/>
      <c r="IJ86" s="643"/>
      <c r="IK86" s="643"/>
      <c r="IL86" s="643"/>
      <c r="IM86" s="643"/>
      <c r="IN86" s="643"/>
      <c r="IO86" s="643"/>
      <c r="IP86" s="643"/>
      <c r="IQ86" s="643"/>
      <c r="IR86" s="643"/>
      <c r="IS86" s="643"/>
    </row>
    <row r="87" spans="1:253" ht="25.5" customHeight="1">
      <c r="A87" s="652">
        <v>78</v>
      </c>
      <c r="B87" s="658">
        <v>813600</v>
      </c>
      <c r="C87" s="659" t="s">
        <v>383</v>
      </c>
      <c r="D87" s="654"/>
      <c r="E87" s="654"/>
      <c r="F87" s="655">
        <f t="shared" si="6"/>
        <v>0</v>
      </c>
      <c r="G87" s="654"/>
      <c r="H87" s="654"/>
      <c r="I87" s="654">
        <f t="shared" si="4"/>
        <v>0</v>
      </c>
      <c r="J87" s="656" t="e">
        <f t="shared" si="5"/>
        <v>#DIV/0!</v>
      </c>
      <c r="K87" s="664" t="e">
        <f t="shared" si="7"/>
        <v>#DIV/0!</v>
      </c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  <c r="AO87" s="643"/>
      <c r="AP87" s="643"/>
      <c r="AQ87" s="643"/>
      <c r="AR87" s="643"/>
      <c r="AS87" s="643"/>
      <c r="AT87" s="643"/>
      <c r="AU87" s="643"/>
      <c r="AV87" s="643"/>
      <c r="AW87" s="643"/>
      <c r="AX87" s="643"/>
      <c r="AY87" s="643"/>
      <c r="AZ87" s="643"/>
      <c r="BA87" s="643"/>
      <c r="BB87" s="643"/>
      <c r="BC87" s="643"/>
      <c r="BD87" s="643"/>
      <c r="BE87" s="643"/>
      <c r="BF87" s="643"/>
      <c r="BG87" s="643"/>
      <c r="BH87" s="643"/>
      <c r="BI87" s="643"/>
      <c r="BJ87" s="643"/>
      <c r="BK87" s="643"/>
      <c r="BL87" s="643"/>
      <c r="BM87" s="643"/>
      <c r="BN87" s="643"/>
      <c r="BO87" s="643"/>
      <c r="BP87" s="643"/>
      <c r="BQ87" s="643"/>
      <c r="BR87" s="643"/>
      <c r="BS87" s="643"/>
      <c r="BT87" s="643"/>
      <c r="BU87" s="643"/>
      <c r="BV87" s="643"/>
      <c r="BW87" s="643"/>
      <c r="BX87" s="643"/>
      <c r="BY87" s="643"/>
      <c r="BZ87" s="643"/>
      <c r="CA87" s="643"/>
      <c r="CB87" s="643"/>
      <c r="CC87" s="643"/>
      <c r="CD87" s="643"/>
      <c r="CE87" s="643"/>
      <c r="CF87" s="643"/>
      <c r="CG87" s="643"/>
      <c r="CH87" s="643"/>
      <c r="CI87" s="643"/>
      <c r="CJ87" s="643"/>
      <c r="CK87" s="643"/>
      <c r="CL87" s="643"/>
      <c r="CM87" s="643"/>
      <c r="CN87" s="643"/>
      <c r="CO87" s="643"/>
      <c r="CP87" s="643"/>
      <c r="CQ87" s="643"/>
      <c r="CR87" s="643"/>
      <c r="CS87" s="643"/>
      <c r="CT87" s="643"/>
      <c r="CU87" s="643"/>
      <c r="CV87" s="643"/>
      <c r="CW87" s="643"/>
      <c r="CX87" s="643"/>
      <c r="CY87" s="643"/>
      <c r="CZ87" s="643"/>
      <c r="DA87" s="643"/>
      <c r="DB87" s="643"/>
      <c r="DC87" s="643"/>
      <c r="DD87" s="643"/>
      <c r="DE87" s="643"/>
      <c r="DF87" s="643"/>
      <c r="DG87" s="643"/>
      <c r="DH87" s="643"/>
      <c r="DI87" s="643"/>
      <c r="DJ87" s="643"/>
      <c r="DK87" s="643"/>
      <c r="DL87" s="643"/>
      <c r="DM87" s="643"/>
      <c r="DN87" s="643"/>
      <c r="DO87" s="643"/>
      <c r="DP87" s="643"/>
      <c r="DQ87" s="643"/>
      <c r="DR87" s="643"/>
      <c r="DS87" s="643"/>
      <c r="DT87" s="643"/>
      <c r="DU87" s="643"/>
      <c r="DV87" s="643"/>
      <c r="DW87" s="643"/>
      <c r="DX87" s="643"/>
      <c r="DY87" s="643"/>
      <c r="DZ87" s="643"/>
      <c r="EA87" s="643"/>
      <c r="EB87" s="643"/>
      <c r="EC87" s="643"/>
      <c r="ED87" s="643"/>
      <c r="EE87" s="643"/>
      <c r="EF87" s="643"/>
      <c r="EG87" s="643"/>
      <c r="EH87" s="643"/>
      <c r="EI87" s="643"/>
      <c r="EJ87" s="643"/>
      <c r="EK87" s="643"/>
      <c r="EL87" s="643"/>
      <c r="EM87" s="643"/>
      <c r="EN87" s="643"/>
      <c r="EO87" s="643"/>
      <c r="EP87" s="643"/>
      <c r="EQ87" s="643"/>
      <c r="ER87" s="643"/>
      <c r="ES87" s="643"/>
      <c r="ET87" s="643"/>
      <c r="EU87" s="643"/>
      <c r="EV87" s="643"/>
      <c r="EW87" s="643"/>
      <c r="EX87" s="643"/>
      <c r="EY87" s="643"/>
      <c r="EZ87" s="643"/>
      <c r="FA87" s="643"/>
      <c r="FB87" s="643"/>
      <c r="FC87" s="643"/>
      <c r="FD87" s="643"/>
      <c r="FE87" s="643"/>
      <c r="FF87" s="643"/>
      <c r="FG87" s="643"/>
      <c r="FH87" s="643"/>
      <c r="FI87" s="643"/>
      <c r="FJ87" s="643"/>
      <c r="FK87" s="643"/>
      <c r="FL87" s="643"/>
      <c r="FM87" s="643"/>
      <c r="FN87" s="643"/>
      <c r="FO87" s="643"/>
      <c r="FP87" s="643"/>
      <c r="FQ87" s="643"/>
      <c r="FR87" s="643"/>
      <c r="FS87" s="643"/>
      <c r="FT87" s="643"/>
      <c r="FU87" s="643"/>
      <c r="FV87" s="643"/>
      <c r="FW87" s="643"/>
      <c r="FX87" s="643"/>
      <c r="FY87" s="643"/>
      <c r="FZ87" s="643"/>
      <c r="GA87" s="643"/>
      <c r="GB87" s="643"/>
      <c r="GC87" s="643"/>
      <c r="GD87" s="643"/>
      <c r="GE87" s="643"/>
      <c r="GF87" s="643"/>
      <c r="GG87" s="643"/>
      <c r="GH87" s="643"/>
      <c r="GI87" s="643"/>
      <c r="GJ87" s="643"/>
      <c r="GK87" s="643"/>
      <c r="GL87" s="643"/>
      <c r="GM87" s="643"/>
      <c r="GN87" s="643"/>
      <c r="GO87" s="643"/>
      <c r="GP87" s="643"/>
      <c r="GQ87" s="643"/>
      <c r="GR87" s="643"/>
      <c r="GS87" s="643"/>
      <c r="GT87" s="643"/>
      <c r="GU87" s="643"/>
      <c r="GV87" s="643"/>
      <c r="GW87" s="643"/>
      <c r="GX87" s="643"/>
      <c r="GY87" s="643"/>
      <c r="GZ87" s="643"/>
      <c r="HA87" s="643"/>
      <c r="HB87" s="643"/>
      <c r="HC87" s="643"/>
      <c r="HD87" s="643"/>
      <c r="HE87" s="643"/>
      <c r="HF87" s="643"/>
      <c r="HG87" s="643"/>
      <c r="HH87" s="643"/>
      <c r="HI87" s="643"/>
      <c r="HJ87" s="643"/>
      <c r="HK87" s="643"/>
      <c r="HL87" s="643"/>
      <c r="HM87" s="643"/>
      <c r="HN87" s="643"/>
      <c r="HO87" s="643"/>
      <c r="HP87" s="643"/>
      <c r="HQ87" s="643"/>
      <c r="HR87" s="643"/>
      <c r="HS87" s="643"/>
      <c r="HT87" s="643"/>
      <c r="HU87" s="643"/>
      <c r="HV87" s="643"/>
      <c r="HW87" s="643"/>
      <c r="HX87" s="643"/>
      <c r="HY87" s="643"/>
      <c r="HZ87" s="643"/>
      <c r="IA87" s="643"/>
      <c r="IB87" s="643"/>
      <c r="IC87" s="643"/>
      <c r="ID87" s="643"/>
      <c r="IE87" s="643"/>
      <c r="IF87" s="643"/>
      <c r="IG87" s="643"/>
      <c r="IH87" s="643"/>
      <c r="II87" s="643"/>
      <c r="IJ87" s="643"/>
      <c r="IK87" s="643"/>
      <c r="IL87" s="643"/>
      <c r="IM87" s="643"/>
      <c r="IN87" s="643"/>
      <c r="IO87" s="643"/>
      <c r="IP87" s="643"/>
      <c r="IQ87" s="643"/>
      <c r="IR87" s="643"/>
      <c r="IS87" s="643"/>
    </row>
    <row r="88" spans="1:253" ht="19.5" customHeight="1">
      <c r="A88" s="652">
        <v>79</v>
      </c>
      <c r="B88" s="658">
        <v>813700</v>
      </c>
      <c r="C88" s="659" t="s">
        <v>668</v>
      </c>
      <c r="D88" s="654"/>
      <c r="E88" s="654"/>
      <c r="F88" s="655">
        <f t="shared" si="6"/>
        <v>0</v>
      </c>
      <c r="G88" s="654"/>
      <c r="H88" s="654"/>
      <c r="I88" s="654">
        <f t="shared" si="4"/>
        <v>0</v>
      </c>
      <c r="J88" s="656" t="e">
        <f t="shared" si="5"/>
        <v>#DIV/0!</v>
      </c>
      <c r="K88" s="664" t="e">
        <f t="shared" si="7"/>
        <v>#DIV/0!</v>
      </c>
      <c r="L88" s="643"/>
      <c r="M88" s="643"/>
      <c r="N88" s="643"/>
      <c r="O88" s="643"/>
      <c r="P88" s="643"/>
      <c r="Q88" s="643"/>
      <c r="R88" s="643"/>
      <c r="S88" s="643"/>
      <c r="T88" s="643"/>
      <c r="U88" s="643"/>
      <c r="V88" s="643"/>
      <c r="W88" s="643"/>
      <c r="X88" s="643"/>
      <c r="Y88" s="643"/>
      <c r="Z88" s="643"/>
      <c r="AA88" s="643"/>
      <c r="AB88" s="643"/>
      <c r="AC88" s="643"/>
      <c r="AD88" s="643"/>
      <c r="AE88" s="643"/>
      <c r="AF88" s="643"/>
      <c r="AG88" s="643"/>
      <c r="AH88" s="643"/>
      <c r="AI88" s="643"/>
      <c r="AJ88" s="643"/>
      <c r="AK88" s="643"/>
      <c r="AL88" s="643"/>
      <c r="AM88" s="643"/>
      <c r="AN88" s="643"/>
      <c r="AO88" s="643"/>
      <c r="AP88" s="643"/>
      <c r="AQ88" s="643"/>
      <c r="AR88" s="643"/>
      <c r="AS88" s="643"/>
      <c r="AT88" s="643"/>
      <c r="AU88" s="643"/>
      <c r="AV88" s="643"/>
      <c r="AW88" s="643"/>
      <c r="AX88" s="643"/>
      <c r="AY88" s="643"/>
      <c r="AZ88" s="643"/>
      <c r="BA88" s="643"/>
      <c r="BB88" s="643"/>
      <c r="BC88" s="643"/>
      <c r="BD88" s="643"/>
      <c r="BE88" s="643"/>
      <c r="BF88" s="643"/>
      <c r="BG88" s="643"/>
      <c r="BH88" s="643"/>
      <c r="BI88" s="643"/>
      <c r="BJ88" s="643"/>
      <c r="BK88" s="643"/>
      <c r="BL88" s="643"/>
      <c r="BM88" s="643"/>
      <c r="BN88" s="643"/>
      <c r="BO88" s="643"/>
      <c r="BP88" s="643"/>
      <c r="BQ88" s="643"/>
      <c r="BR88" s="643"/>
      <c r="BS88" s="643"/>
      <c r="BT88" s="643"/>
      <c r="BU88" s="643"/>
      <c r="BV88" s="643"/>
      <c r="BW88" s="643"/>
      <c r="BX88" s="643"/>
      <c r="BY88" s="643"/>
      <c r="BZ88" s="643"/>
      <c r="CA88" s="643"/>
      <c r="CB88" s="643"/>
      <c r="CC88" s="643"/>
      <c r="CD88" s="643"/>
      <c r="CE88" s="643"/>
      <c r="CF88" s="643"/>
      <c r="CG88" s="643"/>
      <c r="CH88" s="643"/>
      <c r="CI88" s="643"/>
      <c r="CJ88" s="643"/>
      <c r="CK88" s="643"/>
      <c r="CL88" s="643"/>
      <c r="CM88" s="643"/>
      <c r="CN88" s="643"/>
      <c r="CO88" s="643"/>
      <c r="CP88" s="643"/>
      <c r="CQ88" s="643"/>
      <c r="CR88" s="643"/>
      <c r="CS88" s="643"/>
      <c r="CT88" s="643"/>
      <c r="CU88" s="643"/>
      <c r="CV88" s="643"/>
      <c r="CW88" s="643"/>
      <c r="CX88" s="643"/>
      <c r="CY88" s="643"/>
      <c r="CZ88" s="643"/>
      <c r="DA88" s="643"/>
      <c r="DB88" s="643"/>
      <c r="DC88" s="643"/>
      <c r="DD88" s="643"/>
      <c r="DE88" s="643"/>
      <c r="DF88" s="643"/>
      <c r="DG88" s="643"/>
      <c r="DH88" s="643"/>
      <c r="DI88" s="643"/>
      <c r="DJ88" s="643"/>
      <c r="DK88" s="643"/>
      <c r="DL88" s="643"/>
      <c r="DM88" s="643"/>
      <c r="DN88" s="643"/>
      <c r="DO88" s="643"/>
      <c r="DP88" s="643"/>
      <c r="DQ88" s="643"/>
      <c r="DR88" s="643"/>
      <c r="DS88" s="643"/>
      <c r="DT88" s="643"/>
      <c r="DU88" s="643"/>
      <c r="DV88" s="643"/>
      <c r="DW88" s="643"/>
      <c r="DX88" s="643"/>
      <c r="DY88" s="643"/>
      <c r="DZ88" s="643"/>
      <c r="EA88" s="643"/>
      <c r="EB88" s="643"/>
      <c r="EC88" s="643"/>
      <c r="ED88" s="643"/>
      <c r="EE88" s="643"/>
      <c r="EF88" s="643"/>
      <c r="EG88" s="643"/>
      <c r="EH88" s="643"/>
      <c r="EI88" s="643"/>
      <c r="EJ88" s="643"/>
      <c r="EK88" s="643"/>
      <c r="EL88" s="643"/>
      <c r="EM88" s="643"/>
      <c r="EN88" s="643"/>
      <c r="EO88" s="643"/>
      <c r="EP88" s="643"/>
      <c r="EQ88" s="643"/>
      <c r="ER88" s="643"/>
      <c r="ES88" s="643"/>
      <c r="ET88" s="643"/>
      <c r="EU88" s="643"/>
      <c r="EV88" s="643"/>
      <c r="EW88" s="643"/>
      <c r="EX88" s="643"/>
      <c r="EY88" s="643"/>
      <c r="EZ88" s="643"/>
      <c r="FA88" s="643"/>
      <c r="FB88" s="643"/>
      <c r="FC88" s="643"/>
      <c r="FD88" s="643"/>
      <c r="FE88" s="643"/>
      <c r="FF88" s="643"/>
      <c r="FG88" s="643"/>
      <c r="FH88" s="643"/>
      <c r="FI88" s="643"/>
      <c r="FJ88" s="643"/>
      <c r="FK88" s="643"/>
      <c r="FL88" s="643"/>
      <c r="FM88" s="643"/>
      <c r="FN88" s="643"/>
      <c r="FO88" s="643"/>
      <c r="FP88" s="643"/>
      <c r="FQ88" s="643"/>
      <c r="FR88" s="643"/>
      <c r="FS88" s="643"/>
      <c r="FT88" s="643"/>
      <c r="FU88" s="643"/>
      <c r="FV88" s="643"/>
      <c r="FW88" s="643"/>
      <c r="FX88" s="643"/>
      <c r="FY88" s="643"/>
      <c r="FZ88" s="643"/>
      <c r="GA88" s="643"/>
      <c r="GB88" s="643"/>
      <c r="GC88" s="643"/>
      <c r="GD88" s="643"/>
      <c r="GE88" s="643"/>
      <c r="GF88" s="643"/>
      <c r="GG88" s="643"/>
      <c r="GH88" s="643"/>
      <c r="GI88" s="643"/>
      <c r="GJ88" s="643"/>
      <c r="GK88" s="643"/>
      <c r="GL88" s="643"/>
      <c r="GM88" s="643"/>
      <c r="GN88" s="643"/>
      <c r="GO88" s="643"/>
      <c r="GP88" s="643"/>
      <c r="GQ88" s="643"/>
      <c r="GR88" s="643"/>
      <c r="GS88" s="643"/>
      <c r="GT88" s="643"/>
      <c r="GU88" s="643"/>
      <c r="GV88" s="643"/>
      <c r="GW88" s="643"/>
      <c r="GX88" s="643"/>
      <c r="GY88" s="643"/>
      <c r="GZ88" s="643"/>
      <c r="HA88" s="643"/>
      <c r="HB88" s="643"/>
      <c r="HC88" s="643"/>
      <c r="HD88" s="643"/>
      <c r="HE88" s="643"/>
      <c r="HF88" s="643"/>
      <c r="HG88" s="643"/>
      <c r="HH88" s="643"/>
      <c r="HI88" s="643"/>
      <c r="HJ88" s="643"/>
      <c r="HK88" s="643"/>
      <c r="HL88" s="643"/>
      <c r="HM88" s="643"/>
      <c r="HN88" s="643"/>
      <c r="HO88" s="643"/>
      <c r="HP88" s="643"/>
      <c r="HQ88" s="643"/>
      <c r="HR88" s="643"/>
      <c r="HS88" s="643"/>
      <c r="HT88" s="643"/>
      <c r="HU88" s="643"/>
      <c r="HV88" s="643"/>
      <c r="HW88" s="643"/>
      <c r="HX88" s="643"/>
      <c r="HY88" s="643"/>
      <c r="HZ88" s="643"/>
      <c r="IA88" s="643"/>
      <c r="IB88" s="643"/>
      <c r="IC88" s="643"/>
      <c r="ID88" s="643"/>
      <c r="IE88" s="643"/>
      <c r="IF88" s="643"/>
      <c r="IG88" s="643"/>
      <c r="IH88" s="643"/>
      <c r="II88" s="643"/>
      <c r="IJ88" s="643"/>
      <c r="IK88" s="643"/>
      <c r="IL88" s="643"/>
      <c r="IM88" s="643"/>
      <c r="IN88" s="643"/>
      <c r="IO88" s="643"/>
      <c r="IP88" s="643"/>
      <c r="IQ88" s="643"/>
      <c r="IR88" s="643"/>
      <c r="IS88" s="643"/>
    </row>
    <row r="89" spans="1:253" ht="24.75" customHeight="1">
      <c r="A89" s="652">
        <v>80</v>
      </c>
      <c r="B89" s="639">
        <v>822000</v>
      </c>
      <c r="C89" s="653" t="s">
        <v>788</v>
      </c>
      <c r="D89" s="654">
        <f>SUM(D90:D96)</f>
        <v>0</v>
      </c>
      <c r="E89" s="654">
        <f>SUM(E90:E96)</f>
        <v>0</v>
      </c>
      <c r="F89" s="655">
        <f t="shared" si="6"/>
        <v>0</v>
      </c>
      <c r="G89" s="654">
        <f>SUM(G90:G96)</f>
        <v>0</v>
      </c>
      <c r="H89" s="654">
        <f>SUM(H90:H96)</f>
        <v>0</v>
      </c>
      <c r="I89" s="654">
        <f t="shared" si="4"/>
        <v>0</v>
      </c>
      <c r="J89" s="656" t="e">
        <f t="shared" si="5"/>
        <v>#DIV/0!</v>
      </c>
      <c r="K89" s="664" t="e">
        <f t="shared" si="7"/>
        <v>#DIV/0!</v>
      </c>
      <c r="L89" s="643"/>
      <c r="M89" s="643"/>
      <c r="N89" s="643"/>
      <c r="O89" s="643"/>
      <c r="P89" s="643"/>
      <c r="Q89" s="643"/>
      <c r="R89" s="643"/>
      <c r="S89" s="643"/>
      <c r="T89" s="643"/>
      <c r="U89" s="643"/>
      <c r="V89" s="643"/>
      <c r="W89" s="643"/>
      <c r="X89" s="643"/>
      <c r="Y89" s="643"/>
      <c r="Z89" s="643"/>
      <c r="AA89" s="643"/>
      <c r="AB89" s="643"/>
      <c r="AC89" s="643"/>
      <c r="AD89" s="643"/>
      <c r="AE89" s="643"/>
      <c r="AF89" s="643"/>
      <c r="AG89" s="643"/>
      <c r="AH89" s="643"/>
      <c r="AI89" s="643"/>
      <c r="AJ89" s="643"/>
      <c r="AK89" s="643"/>
      <c r="AL89" s="643"/>
      <c r="AM89" s="643"/>
      <c r="AN89" s="643"/>
      <c r="AO89" s="643"/>
      <c r="AP89" s="643"/>
      <c r="AQ89" s="643"/>
      <c r="AR89" s="643"/>
      <c r="AS89" s="643"/>
      <c r="AT89" s="643"/>
      <c r="AU89" s="643"/>
      <c r="AV89" s="643"/>
      <c r="AW89" s="643"/>
      <c r="AX89" s="643"/>
      <c r="AY89" s="643"/>
      <c r="AZ89" s="643"/>
      <c r="BA89" s="643"/>
      <c r="BB89" s="643"/>
      <c r="BC89" s="643"/>
      <c r="BD89" s="643"/>
      <c r="BE89" s="643"/>
      <c r="BF89" s="643"/>
      <c r="BG89" s="643"/>
      <c r="BH89" s="643"/>
      <c r="BI89" s="643"/>
      <c r="BJ89" s="643"/>
      <c r="BK89" s="643"/>
      <c r="BL89" s="643"/>
      <c r="BM89" s="643"/>
      <c r="BN89" s="643"/>
      <c r="BO89" s="643"/>
      <c r="BP89" s="643"/>
      <c r="BQ89" s="643"/>
      <c r="BR89" s="643"/>
      <c r="BS89" s="643"/>
      <c r="BT89" s="643"/>
      <c r="BU89" s="643"/>
      <c r="BV89" s="643"/>
      <c r="BW89" s="643"/>
      <c r="BX89" s="643"/>
      <c r="BY89" s="643"/>
      <c r="BZ89" s="643"/>
      <c r="CA89" s="643"/>
      <c r="CB89" s="643"/>
      <c r="CC89" s="643"/>
      <c r="CD89" s="643"/>
      <c r="CE89" s="643"/>
      <c r="CF89" s="643"/>
      <c r="CG89" s="643"/>
      <c r="CH89" s="643"/>
      <c r="CI89" s="643"/>
      <c r="CJ89" s="643"/>
      <c r="CK89" s="643"/>
      <c r="CL89" s="643"/>
      <c r="CM89" s="643"/>
      <c r="CN89" s="643"/>
      <c r="CO89" s="643"/>
      <c r="CP89" s="643"/>
      <c r="CQ89" s="643"/>
      <c r="CR89" s="643"/>
      <c r="CS89" s="643"/>
      <c r="CT89" s="643"/>
      <c r="CU89" s="643"/>
      <c r="CV89" s="643"/>
      <c r="CW89" s="643"/>
      <c r="CX89" s="643"/>
      <c r="CY89" s="643"/>
      <c r="CZ89" s="643"/>
      <c r="DA89" s="643"/>
      <c r="DB89" s="643"/>
      <c r="DC89" s="643"/>
      <c r="DD89" s="643"/>
      <c r="DE89" s="643"/>
      <c r="DF89" s="643"/>
      <c r="DG89" s="643"/>
      <c r="DH89" s="643"/>
      <c r="DI89" s="643"/>
      <c r="DJ89" s="643"/>
      <c r="DK89" s="643"/>
      <c r="DL89" s="643"/>
      <c r="DM89" s="643"/>
      <c r="DN89" s="643"/>
      <c r="DO89" s="643"/>
      <c r="DP89" s="643"/>
      <c r="DQ89" s="643"/>
      <c r="DR89" s="643"/>
      <c r="DS89" s="643"/>
      <c r="DT89" s="643"/>
      <c r="DU89" s="643"/>
      <c r="DV89" s="643"/>
      <c r="DW89" s="643"/>
      <c r="DX89" s="643"/>
      <c r="DY89" s="643"/>
      <c r="DZ89" s="643"/>
      <c r="EA89" s="643"/>
      <c r="EB89" s="643"/>
      <c r="EC89" s="643"/>
      <c r="ED89" s="643"/>
      <c r="EE89" s="643"/>
      <c r="EF89" s="643"/>
      <c r="EG89" s="643"/>
      <c r="EH89" s="643"/>
      <c r="EI89" s="643"/>
      <c r="EJ89" s="643"/>
      <c r="EK89" s="643"/>
      <c r="EL89" s="643"/>
      <c r="EM89" s="643"/>
      <c r="EN89" s="643"/>
      <c r="EO89" s="643"/>
      <c r="EP89" s="643"/>
      <c r="EQ89" s="643"/>
      <c r="ER89" s="643"/>
      <c r="ES89" s="643"/>
      <c r="ET89" s="643"/>
      <c r="EU89" s="643"/>
      <c r="EV89" s="643"/>
      <c r="EW89" s="643"/>
      <c r="EX89" s="643"/>
      <c r="EY89" s="643"/>
      <c r="EZ89" s="643"/>
      <c r="FA89" s="643"/>
      <c r="FB89" s="643"/>
      <c r="FC89" s="643"/>
      <c r="FD89" s="643"/>
      <c r="FE89" s="643"/>
      <c r="FF89" s="643"/>
      <c r="FG89" s="643"/>
      <c r="FH89" s="643"/>
      <c r="FI89" s="643"/>
      <c r="FJ89" s="643"/>
      <c r="FK89" s="643"/>
      <c r="FL89" s="643"/>
      <c r="FM89" s="643"/>
      <c r="FN89" s="643"/>
      <c r="FO89" s="643"/>
      <c r="FP89" s="643"/>
      <c r="FQ89" s="643"/>
      <c r="FR89" s="643"/>
      <c r="FS89" s="643"/>
      <c r="FT89" s="643"/>
      <c r="FU89" s="643"/>
      <c r="FV89" s="643"/>
      <c r="FW89" s="643"/>
      <c r="FX89" s="643"/>
      <c r="FY89" s="643"/>
      <c r="FZ89" s="643"/>
      <c r="GA89" s="643"/>
      <c r="GB89" s="643"/>
      <c r="GC89" s="643"/>
      <c r="GD89" s="643"/>
      <c r="GE89" s="643"/>
      <c r="GF89" s="643"/>
      <c r="GG89" s="643"/>
      <c r="GH89" s="643"/>
      <c r="GI89" s="643"/>
      <c r="GJ89" s="643"/>
      <c r="GK89" s="643"/>
      <c r="GL89" s="643"/>
      <c r="GM89" s="643"/>
      <c r="GN89" s="643"/>
      <c r="GO89" s="643"/>
      <c r="GP89" s="643"/>
      <c r="GQ89" s="643"/>
      <c r="GR89" s="643"/>
      <c r="GS89" s="643"/>
      <c r="GT89" s="643"/>
      <c r="GU89" s="643"/>
      <c r="GV89" s="643"/>
      <c r="GW89" s="643"/>
      <c r="GX89" s="643"/>
      <c r="GY89" s="643"/>
      <c r="GZ89" s="643"/>
      <c r="HA89" s="643"/>
      <c r="HB89" s="643"/>
      <c r="HC89" s="643"/>
      <c r="HD89" s="643"/>
      <c r="HE89" s="643"/>
      <c r="HF89" s="643"/>
      <c r="HG89" s="643"/>
      <c r="HH89" s="643"/>
      <c r="HI89" s="643"/>
      <c r="HJ89" s="643"/>
      <c r="HK89" s="643"/>
      <c r="HL89" s="643"/>
      <c r="HM89" s="643"/>
      <c r="HN89" s="643"/>
      <c r="HO89" s="643"/>
      <c r="HP89" s="643"/>
      <c r="HQ89" s="643"/>
      <c r="HR89" s="643"/>
      <c r="HS89" s="643"/>
      <c r="HT89" s="643"/>
      <c r="HU89" s="643"/>
      <c r="HV89" s="643"/>
      <c r="HW89" s="643"/>
      <c r="HX89" s="643"/>
      <c r="HY89" s="643"/>
      <c r="HZ89" s="643"/>
      <c r="IA89" s="643"/>
      <c r="IB89" s="643"/>
      <c r="IC89" s="643"/>
      <c r="ID89" s="643"/>
      <c r="IE89" s="643"/>
      <c r="IF89" s="643"/>
      <c r="IG89" s="643"/>
      <c r="IH89" s="643"/>
      <c r="II89" s="643"/>
      <c r="IJ89" s="643"/>
      <c r="IK89" s="643"/>
      <c r="IL89" s="643"/>
      <c r="IM89" s="643"/>
      <c r="IN89" s="643"/>
      <c r="IO89" s="643"/>
      <c r="IP89" s="643"/>
      <c r="IQ89" s="643"/>
      <c r="IR89" s="643"/>
      <c r="IS89" s="643"/>
    </row>
    <row r="90" spans="1:253" ht="12.75" customHeight="1">
      <c r="A90" s="652">
        <v>81</v>
      </c>
      <c r="B90" s="658">
        <v>822100</v>
      </c>
      <c r="C90" s="659" t="s">
        <v>278</v>
      </c>
      <c r="D90" s="654"/>
      <c r="E90" s="654"/>
      <c r="F90" s="655">
        <f t="shared" si="6"/>
        <v>0</v>
      </c>
      <c r="G90" s="654"/>
      <c r="H90" s="654"/>
      <c r="I90" s="654">
        <f t="shared" si="4"/>
        <v>0</v>
      </c>
      <c r="J90" s="656" t="e">
        <f t="shared" si="5"/>
        <v>#DIV/0!</v>
      </c>
      <c r="K90" s="664" t="e">
        <f t="shared" si="7"/>
        <v>#DIV/0!</v>
      </c>
      <c r="L90" s="643"/>
      <c r="M90" s="643"/>
      <c r="N90" s="643"/>
      <c r="O90" s="643"/>
      <c r="P90" s="643"/>
      <c r="Q90" s="643"/>
      <c r="R90" s="643"/>
      <c r="S90" s="643"/>
      <c r="T90" s="643"/>
      <c r="U90" s="643"/>
      <c r="V90" s="643"/>
      <c r="W90" s="643"/>
      <c r="X90" s="643"/>
      <c r="Y90" s="643"/>
      <c r="Z90" s="643"/>
      <c r="AA90" s="643"/>
      <c r="AB90" s="643"/>
      <c r="AC90" s="643"/>
      <c r="AD90" s="643"/>
      <c r="AE90" s="643"/>
      <c r="AF90" s="643"/>
      <c r="AG90" s="643"/>
      <c r="AH90" s="643"/>
      <c r="AI90" s="643"/>
      <c r="AJ90" s="643"/>
      <c r="AK90" s="643"/>
      <c r="AL90" s="643"/>
      <c r="AM90" s="643"/>
      <c r="AN90" s="643"/>
      <c r="AO90" s="643"/>
      <c r="AP90" s="643"/>
      <c r="AQ90" s="643"/>
      <c r="AR90" s="643"/>
      <c r="AS90" s="643"/>
      <c r="AT90" s="643"/>
      <c r="AU90" s="643"/>
      <c r="AV90" s="643"/>
      <c r="AW90" s="643"/>
      <c r="AX90" s="643"/>
      <c r="AY90" s="643"/>
      <c r="AZ90" s="643"/>
      <c r="BA90" s="643"/>
      <c r="BB90" s="643"/>
      <c r="BC90" s="643"/>
      <c r="BD90" s="643"/>
      <c r="BE90" s="643"/>
      <c r="BF90" s="643"/>
      <c r="BG90" s="643"/>
      <c r="BH90" s="643"/>
      <c r="BI90" s="643"/>
      <c r="BJ90" s="643"/>
      <c r="BK90" s="643"/>
      <c r="BL90" s="643"/>
      <c r="BM90" s="643"/>
      <c r="BN90" s="643"/>
      <c r="BO90" s="643"/>
      <c r="BP90" s="643"/>
      <c r="BQ90" s="643"/>
      <c r="BR90" s="643"/>
      <c r="BS90" s="643"/>
      <c r="BT90" s="643"/>
      <c r="BU90" s="643"/>
      <c r="BV90" s="643"/>
      <c r="BW90" s="643"/>
      <c r="BX90" s="643"/>
      <c r="BY90" s="643"/>
      <c r="BZ90" s="643"/>
      <c r="CA90" s="643"/>
      <c r="CB90" s="643"/>
      <c r="CC90" s="643"/>
      <c r="CD90" s="643"/>
      <c r="CE90" s="643"/>
      <c r="CF90" s="643"/>
      <c r="CG90" s="643"/>
      <c r="CH90" s="643"/>
      <c r="CI90" s="643"/>
      <c r="CJ90" s="643"/>
      <c r="CK90" s="643"/>
      <c r="CL90" s="643"/>
      <c r="CM90" s="643"/>
      <c r="CN90" s="643"/>
      <c r="CO90" s="643"/>
      <c r="CP90" s="643"/>
      <c r="CQ90" s="643"/>
      <c r="CR90" s="643"/>
      <c r="CS90" s="643"/>
      <c r="CT90" s="643"/>
      <c r="CU90" s="643"/>
      <c r="CV90" s="643"/>
      <c r="CW90" s="643"/>
      <c r="CX90" s="643"/>
      <c r="CY90" s="643"/>
      <c r="CZ90" s="643"/>
      <c r="DA90" s="643"/>
      <c r="DB90" s="643"/>
      <c r="DC90" s="643"/>
      <c r="DD90" s="643"/>
      <c r="DE90" s="643"/>
      <c r="DF90" s="643"/>
      <c r="DG90" s="643"/>
      <c r="DH90" s="643"/>
      <c r="DI90" s="643"/>
      <c r="DJ90" s="643"/>
      <c r="DK90" s="643"/>
      <c r="DL90" s="643"/>
      <c r="DM90" s="643"/>
      <c r="DN90" s="643"/>
      <c r="DO90" s="643"/>
      <c r="DP90" s="643"/>
      <c r="DQ90" s="643"/>
      <c r="DR90" s="643"/>
      <c r="DS90" s="643"/>
      <c r="DT90" s="643"/>
      <c r="DU90" s="643"/>
      <c r="DV90" s="643"/>
      <c r="DW90" s="643"/>
      <c r="DX90" s="643"/>
      <c r="DY90" s="643"/>
      <c r="DZ90" s="643"/>
      <c r="EA90" s="643"/>
      <c r="EB90" s="643"/>
      <c r="EC90" s="643"/>
      <c r="ED90" s="643"/>
      <c r="EE90" s="643"/>
      <c r="EF90" s="643"/>
      <c r="EG90" s="643"/>
      <c r="EH90" s="643"/>
      <c r="EI90" s="643"/>
      <c r="EJ90" s="643"/>
      <c r="EK90" s="643"/>
      <c r="EL90" s="643"/>
      <c r="EM90" s="643"/>
      <c r="EN90" s="643"/>
      <c r="EO90" s="643"/>
      <c r="EP90" s="643"/>
      <c r="EQ90" s="643"/>
      <c r="ER90" s="643"/>
      <c r="ES90" s="643"/>
      <c r="ET90" s="643"/>
      <c r="EU90" s="643"/>
      <c r="EV90" s="643"/>
      <c r="EW90" s="643"/>
      <c r="EX90" s="643"/>
      <c r="EY90" s="643"/>
      <c r="EZ90" s="643"/>
      <c r="FA90" s="643"/>
      <c r="FB90" s="643"/>
      <c r="FC90" s="643"/>
      <c r="FD90" s="643"/>
      <c r="FE90" s="643"/>
      <c r="FF90" s="643"/>
      <c r="FG90" s="643"/>
      <c r="FH90" s="643"/>
      <c r="FI90" s="643"/>
      <c r="FJ90" s="643"/>
      <c r="FK90" s="643"/>
      <c r="FL90" s="643"/>
      <c r="FM90" s="643"/>
      <c r="FN90" s="643"/>
      <c r="FO90" s="643"/>
      <c r="FP90" s="643"/>
      <c r="FQ90" s="643"/>
      <c r="FR90" s="643"/>
      <c r="FS90" s="643"/>
      <c r="FT90" s="643"/>
      <c r="FU90" s="643"/>
      <c r="FV90" s="643"/>
      <c r="FW90" s="643"/>
      <c r="FX90" s="643"/>
      <c r="FY90" s="643"/>
      <c r="FZ90" s="643"/>
      <c r="GA90" s="643"/>
      <c r="GB90" s="643"/>
      <c r="GC90" s="643"/>
      <c r="GD90" s="643"/>
      <c r="GE90" s="643"/>
      <c r="GF90" s="643"/>
      <c r="GG90" s="643"/>
      <c r="GH90" s="643"/>
      <c r="GI90" s="643"/>
      <c r="GJ90" s="643"/>
      <c r="GK90" s="643"/>
      <c r="GL90" s="643"/>
      <c r="GM90" s="643"/>
      <c r="GN90" s="643"/>
      <c r="GO90" s="643"/>
      <c r="GP90" s="643"/>
      <c r="GQ90" s="643"/>
      <c r="GR90" s="643"/>
      <c r="GS90" s="643"/>
      <c r="GT90" s="643"/>
      <c r="GU90" s="643"/>
      <c r="GV90" s="643"/>
      <c r="GW90" s="643"/>
      <c r="GX90" s="643"/>
      <c r="GY90" s="643"/>
      <c r="GZ90" s="643"/>
      <c r="HA90" s="643"/>
      <c r="HB90" s="643"/>
      <c r="HC90" s="643"/>
      <c r="HD90" s="643"/>
      <c r="HE90" s="643"/>
      <c r="HF90" s="643"/>
      <c r="HG90" s="643"/>
      <c r="HH90" s="643"/>
      <c r="HI90" s="643"/>
      <c r="HJ90" s="643"/>
      <c r="HK90" s="643"/>
      <c r="HL90" s="643"/>
      <c r="HM90" s="643"/>
      <c r="HN90" s="643"/>
      <c r="HO90" s="643"/>
      <c r="HP90" s="643"/>
      <c r="HQ90" s="643"/>
      <c r="HR90" s="643"/>
      <c r="HS90" s="643"/>
      <c r="HT90" s="643"/>
      <c r="HU90" s="643"/>
      <c r="HV90" s="643"/>
      <c r="HW90" s="643"/>
      <c r="HX90" s="643"/>
      <c r="HY90" s="643"/>
      <c r="HZ90" s="643"/>
      <c r="IA90" s="643"/>
      <c r="IB90" s="643"/>
      <c r="IC90" s="643"/>
      <c r="ID90" s="643"/>
      <c r="IE90" s="643"/>
      <c r="IF90" s="643"/>
      <c r="IG90" s="643"/>
      <c r="IH90" s="643"/>
      <c r="II90" s="643"/>
      <c r="IJ90" s="643"/>
      <c r="IK90" s="643"/>
      <c r="IL90" s="643"/>
      <c r="IM90" s="643"/>
      <c r="IN90" s="643"/>
      <c r="IO90" s="643"/>
      <c r="IP90" s="643"/>
      <c r="IQ90" s="643"/>
      <c r="IR90" s="643"/>
      <c r="IS90" s="643"/>
    </row>
    <row r="91" spans="1:253" ht="14.25" customHeight="1">
      <c r="A91" s="652">
        <v>82</v>
      </c>
      <c r="B91" s="658">
        <v>822200</v>
      </c>
      <c r="C91" s="659" t="s">
        <v>789</v>
      </c>
      <c r="D91" s="654"/>
      <c r="E91" s="654"/>
      <c r="F91" s="655">
        <f t="shared" si="6"/>
        <v>0</v>
      </c>
      <c r="G91" s="654"/>
      <c r="H91" s="654"/>
      <c r="I91" s="654">
        <f t="shared" si="4"/>
        <v>0</v>
      </c>
      <c r="J91" s="656" t="e">
        <f t="shared" si="5"/>
        <v>#DIV/0!</v>
      </c>
      <c r="K91" s="664" t="e">
        <f t="shared" si="7"/>
        <v>#DIV/0!</v>
      </c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  <c r="AO91" s="643"/>
      <c r="AP91" s="643"/>
      <c r="AQ91" s="643"/>
      <c r="AR91" s="643"/>
      <c r="AS91" s="643"/>
      <c r="AT91" s="643"/>
      <c r="AU91" s="643"/>
      <c r="AV91" s="643"/>
      <c r="AW91" s="643"/>
      <c r="AX91" s="643"/>
      <c r="AY91" s="643"/>
      <c r="AZ91" s="643"/>
      <c r="BA91" s="643"/>
      <c r="BB91" s="643"/>
      <c r="BC91" s="643"/>
      <c r="BD91" s="643"/>
      <c r="BE91" s="643"/>
      <c r="BF91" s="643"/>
      <c r="BG91" s="643"/>
      <c r="BH91" s="643"/>
      <c r="BI91" s="643"/>
      <c r="BJ91" s="643"/>
      <c r="BK91" s="643"/>
      <c r="BL91" s="643"/>
      <c r="BM91" s="643"/>
      <c r="BN91" s="643"/>
      <c r="BO91" s="643"/>
      <c r="BP91" s="643"/>
      <c r="BQ91" s="643"/>
      <c r="BR91" s="643"/>
      <c r="BS91" s="643"/>
      <c r="BT91" s="643"/>
      <c r="BU91" s="643"/>
      <c r="BV91" s="643"/>
      <c r="BW91" s="643"/>
      <c r="BX91" s="643"/>
      <c r="BY91" s="643"/>
      <c r="BZ91" s="643"/>
      <c r="CA91" s="643"/>
      <c r="CB91" s="643"/>
      <c r="CC91" s="643"/>
      <c r="CD91" s="643"/>
      <c r="CE91" s="643"/>
      <c r="CF91" s="643"/>
      <c r="CG91" s="643"/>
      <c r="CH91" s="643"/>
      <c r="CI91" s="643"/>
      <c r="CJ91" s="643"/>
      <c r="CK91" s="643"/>
      <c r="CL91" s="643"/>
      <c r="CM91" s="643"/>
      <c r="CN91" s="643"/>
      <c r="CO91" s="643"/>
      <c r="CP91" s="643"/>
      <c r="CQ91" s="643"/>
      <c r="CR91" s="643"/>
      <c r="CS91" s="643"/>
      <c r="CT91" s="643"/>
      <c r="CU91" s="643"/>
      <c r="CV91" s="643"/>
      <c r="CW91" s="643"/>
      <c r="CX91" s="643"/>
      <c r="CY91" s="643"/>
      <c r="CZ91" s="643"/>
      <c r="DA91" s="643"/>
      <c r="DB91" s="643"/>
      <c r="DC91" s="643"/>
      <c r="DD91" s="643"/>
      <c r="DE91" s="643"/>
      <c r="DF91" s="643"/>
      <c r="DG91" s="643"/>
      <c r="DH91" s="643"/>
      <c r="DI91" s="643"/>
      <c r="DJ91" s="643"/>
      <c r="DK91" s="643"/>
      <c r="DL91" s="643"/>
      <c r="DM91" s="643"/>
      <c r="DN91" s="643"/>
      <c r="DO91" s="643"/>
      <c r="DP91" s="643"/>
      <c r="DQ91" s="643"/>
      <c r="DR91" s="643"/>
      <c r="DS91" s="643"/>
      <c r="DT91" s="643"/>
      <c r="DU91" s="643"/>
      <c r="DV91" s="643"/>
      <c r="DW91" s="643"/>
      <c r="DX91" s="643"/>
      <c r="DY91" s="643"/>
      <c r="DZ91" s="643"/>
      <c r="EA91" s="643"/>
      <c r="EB91" s="643"/>
      <c r="EC91" s="643"/>
      <c r="ED91" s="643"/>
      <c r="EE91" s="643"/>
      <c r="EF91" s="643"/>
      <c r="EG91" s="643"/>
      <c r="EH91" s="643"/>
      <c r="EI91" s="643"/>
      <c r="EJ91" s="643"/>
      <c r="EK91" s="643"/>
      <c r="EL91" s="643"/>
      <c r="EM91" s="643"/>
      <c r="EN91" s="643"/>
      <c r="EO91" s="643"/>
      <c r="EP91" s="643"/>
      <c r="EQ91" s="643"/>
      <c r="ER91" s="643"/>
      <c r="ES91" s="643"/>
      <c r="ET91" s="643"/>
      <c r="EU91" s="643"/>
      <c r="EV91" s="643"/>
      <c r="EW91" s="643"/>
      <c r="EX91" s="643"/>
      <c r="EY91" s="643"/>
      <c r="EZ91" s="643"/>
      <c r="FA91" s="643"/>
      <c r="FB91" s="643"/>
      <c r="FC91" s="643"/>
      <c r="FD91" s="643"/>
      <c r="FE91" s="643"/>
      <c r="FF91" s="643"/>
      <c r="FG91" s="643"/>
      <c r="FH91" s="643"/>
      <c r="FI91" s="643"/>
      <c r="FJ91" s="643"/>
      <c r="FK91" s="643"/>
      <c r="FL91" s="643"/>
      <c r="FM91" s="643"/>
      <c r="FN91" s="643"/>
      <c r="FO91" s="643"/>
      <c r="FP91" s="643"/>
      <c r="FQ91" s="643"/>
      <c r="FR91" s="643"/>
      <c r="FS91" s="643"/>
      <c r="FT91" s="643"/>
      <c r="FU91" s="643"/>
      <c r="FV91" s="643"/>
      <c r="FW91" s="643"/>
      <c r="FX91" s="643"/>
      <c r="FY91" s="643"/>
      <c r="FZ91" s="643"/>
      <c r="GA91" s="643"/>
      <c r="GB91" s="643"/>
      <c r="GC91" s="643"/>
      <c r="GD91" s="643"/>
      <c r="GE91" s="643"/>
      <c r="GF91" s="643"/>
      <c r="GG91" s="643"/>
      <c r="GH91" s="643"/>
      <c r="GI91" s="643"/>
      <c r="GJ91" s="643"/>
      <c r="GK91" s="643"/>
      <c r="GL91" s="643"/>
      <c r="GM91" s="643"/>
      <c r="GN91" s="643"/>
      <c r="GO91" s="643"/>
      <c r="GP91" s="643"/>
      <c r="GQ91" s="643"/>
      <c r="GR91" s="643"/>
      <c r="GS91" s="643"/>
      <c r="GT91" s="643"/>
      <c r="GU91" s="643"/>
      <c r="GV91" s="643"/>
      <c r="GW91" s="643"/>
      <c r="GX91" s="643"/>
      <c r="GY91" s="643"/>
      <c r="GZ91" s="643"/>
      <c r="HA91" s="643"/>
      <c r="HB91" s="643"/>
      <c r="HC91" s="643"/>
      <c r="HD91" s="643"/>
      <c r="HE91" s="643"/>
      <c r="HF91" s="643"/>
      <c r="HG91" s="643"/>
      <c r="HH91" s="643"/>
      <c r="HI91" s="643"/>
      <c r="HJ91" s="643"/>
      <c r="HK91" s="643"/>
      <c r="HL91" s="643"/>
      <c r="HM91" s="643"/>
      <c r="HN91" s="643"/>
      <c r="HO91" s="643"/>
      <c r="HP91" s="643"/>
      <c r="HQ91" s="643"/>
      <c r="HR91" s="643"/>
      <c r="HS91" s="643"/>
      <c r="HT91" s="643"/>
      <c r="HU91" s="643"/>
      <c r="HV91" s="643"/>
      <c r="HW91" s="643"/>
      <c r="HX91" s="643"/>
      <c r="HY91" s="643"/>
      <c r="HZ91" s="643"/>
      <c r="IA91" s="643"/>
      <c r="IB91" s="643"/>
      <c r="IC91" s="643"/>
      <c r="ID91" s="643"/>
      <c r="IE91" s="643"/>
      <c r="IF91" s="643"/>
      <c r="IG91" s="643"/>
      <c r="IH91" s="643"/>
      <c r="II91" s="643"/>
      <c r="IJ91" s="643"/>
      <c r="IK91" s="643"/>
      <c r="IL91" s="643"/>
      <c r="IM91" s="643"/>
      <c r="IN91" s="643"/>
      <c r="IO91" s="643"/>
      <c r="IP91" s="643"/>
      <c r="IQ91" s="643"/>
      <c r="IR91" s="643"/>
      <c r="IS91" s="643"/>
    </row>
    <row r="92" spans="1:253" ht="12.75" customHeight="1">
      <c r="A92" s="652">
        <v>83</v>
      </c>
      <c r="B92" s="658">
        <v>822300</v>
      </c>
      <c r="C92" s="659" t="s">
        <v>276</v>
      </c>
      <c r="D92" s="654"/>
      <c r="E92" s="654"/>
      <c r="F92" s="655">
        <f t="shared" si="6"/>
        <v>0</v>
      </c>
      <c r="G92" s="654"/>
      <c r="H92" s="654"/>
      <c r="I92" s="654">
        <f t="shared" si="4"/>
        <v>0</v>
      </c>
      <c r="J92" s="656" t="e">
        <f t="shared" si="5"/>
        <v>#DIV/0!</v>
      </c>
      <c r="K92" s="664" t="e">
        <f t="shared" si="7"/>
        <v>#DIV/0!</v>
      </c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  <c r="AO92" s="643"/>
      <c r="AP92" s="643"/>
      <c r="AQ92" s="643"/>
      <c r="AR92" s="643"/>
      <c r="AS92" s="643"/>
      <c r="AT92" s="643"/>
      <c r="AU92" s="643"/>
      <c r="AV92" s="643"/>
      <c r="AW92" s="643"/>
      <c r="AX92" s="643"/>
      <c r="AY92" s="643"/>
      <c r="AZ92" s="643"/>
      <c r="BA92" s="643"/>
      <c r="BB92" s="643"/>
      <c r="BC92" s="643"/>
      <c r="BD92" s="643"/>
      <c r="BE92" s="643"/>
      <c r="BF92" s="643"/>
      <c r="BG92" s="643"/>
      <c r="BH92" s="643"/>
      <c r="BI92" s="643"/>
      <c r="BJ92" s="643"/>
      <c r="BK92" s="643"/>
      <c r="BL92" s="643"/>
      <c r="BM92" s="643"/>
      <c r="BN92" s="643"/>
      <c r="BO92" s="643"/>
      <c r="BP92" s="643"/>
      <c r="BQ92" s="643"/>
      <c r="BR92" s="643"/>
      <c r="BS92" s="643"/>
      <c r="BT92" s="643"/>
      <c r="BU92" s="643"/>
      <c r="BV92" s="643"/>
      <c r="BW92" s="643"/>
      <c r="BX92" s="643"/>
      <c r="BY92" s="643"/>
      <c r="BZ92" s="643"/>
      <c r="CA92" s="643"/>
      <c r="CB92" s="643"/>
      <c r="CC92" s="643"/>
      <c r="CD92" s="643"/>
      <c r="CE92" s="643"/>
      <c r="CF92" s="643"/>
      <c r="CG92" s="643"/>
      <c r="CH92" s="643"/>
      <c r="CI92" s="643"/>
      <c r="CJ92" s="643"/>
      <c r="CK92" s="643"/>
      <c r="CL92" s="643"/>
      <c r="CM92" s="643"/>
      <c r="CN92" s="643"/>
      <c r="CO92" s="643"/>
      <c r="CP92" s="643"/>
      <c r="CQ92" s="643"/>
      <c r="CR92" s="643"/>
      <c r="CS92" s="643"/>
      <c r="CT92" s="643"/>
      <c r="CU92" s="643"/>
      <c r="CV92" s="643"/>
      <c r="CW92" s="643"/>
      <c r="CX92" s="643"/>
      <c r="CY92" s="643"/>
      <c r="CZ92" s="643"/>
      <c r="DA92" s="643"/>
      <c r="DB92" s="643"/>
      <c r="DC92" s="643"/>
      <c r="DD92" s="643"/>
      <c r="DE92" s="643"/>
      <c r="DF92" s="643"/>
      <c r="DG92" s="643"/>
      <c r="DH92" s="643"/>
      <c r="DI92" s="643"/>
      <c r="DJ92" s="643"/>
      <c r="DK92" s="643"/>
      <c r="DL92" s="643"/>
      <c r="DM92" s="643"/>
      <c r="DN92" s="643"/>
      <c r="DO92" s="643"/>
      <c r="DP92" s="643"/>
      <c r="DQ92" s="643"/>
      <c r="DR92" s="643"/>
      <c r="DS92" s="643"/>
      <c r="DT92" s="643"/>
      <c r="DU92" s="643"/>
      <c r="DV92" s="643"/>
      <c r="DW92" s="643"/>
      <c r="DX92" s="643"/>
      <c r="DY92" s="643"/>
      <c r="DZ92" s="643"/>
      <c r="EA92" s="643"/>
      <c r="EB92" s="643"/>
      <c r="EC92" s="643"/>
      <c r="ED92" s="643"/>
      <c r="EE92" s="643"/>
      <c r="EF92" s="643"/>
      <c r="EG92" s="643"/>
      <c r="EH92" s="643"/>
      <c r="EI92" s="643"/>
      <c r="EJ92" s="643"/>
      <c r="EK92" s="643"/>
      <c r="EL92" s="643"/>
      <c r="EM92" s="643"/>
      <c r="EN92" s="643"/>
      <c r="EO92" s="643"/>
      <c r="EP92" s="643"/>
      <c r="EQ92" s="643"/>
      <c r="ER92" s="643"/>
      <c r="ES92" s="643"/>
      <c r="ET92" s="643"/>
      <c r="EU92" s="643"/>
      <c r="EV92" s="643"/>
      <c r="EW92" s="643"/>
      <c r="EX92" s="643"/>
      <c r="EY92" s="643"/>
      <c r="EZ92" s="643"/>
      <c r="FA92" s="643"/>
      <c r="FB92" s="643"/>
      <c r="FC92" s="643"/>
      <c r="FD92" s="643"/>
      <c r="FE92" s="643"/>
      <c r="FF92" s="643"/>
      <c r="FG92" s="643"/>
      <c r="FH92" s="643"/>
      <c r="FI92" s="643"/>
      <c r="FJ92" s="643"/>
      <c r="FK92" s="643"/>
      <c r="FL92" s="643"/>
      <c r="FM92" s="643"/>
      <c r="FN92" s="643"/>
      <c r="FO92" s="643"/>
      <c r="FP92" s="643"/>
      <c r="FQ92" s="643"/>
      <c r="FR92" s="643"/>
      <c r="FS92" s="643"/>
      <c r="FT92" s="643"/>
      <c r="FU92" s="643"/>
      <c r="FV92" s="643"/>
      <c r="FW92" s="643"/>
      <c r="FX92" s="643"/>
      <c r="FY92" s="643"/>
      <c r="FZ92" s="643"/>
      <c r="GA92" s="643"/>
      <c r="GB92" s="643"/>
      <c r="GC92" s="643"/>
      <c r="GD92" s="643"/>
      <c r="GE92" s="643"/>
      <c r="GF92" s="643"/>
      <c r="GG92" s="643"/>
      <c r="GH92" s="643"/>
      <c r="GI92" s="643"/>
      <c r="GJ92" s="643"/>
      <c r="GK92" s="643"/>
      <c r="GL92" s="643"/>
      <c r="GM92" s="643"/>
      <c r="GN92" s="643"/>
      <c r="GO92" s="643"/>
      <c r="GP92" s="643"/>
      <c r="GQ92" s="643"/>
      <c r="GR92" s="643"/>
      <c r="GS92" s="643"/>
      <c r="GT92" s="643"/>
      <c r="GU92" s="643"/>
      <c r="GV92" s="643"/>
      <c r="GW92" s="643"/>
      <c r="GX92" s="643"/>
      <c r="GY92" s="643"/>
      <c r="GZ92" s="643"/>
      <c r="HA92" s="643"/>
      <c r="HB92" s="643"/>
      <c r="HC92" s="643"/>
      <c r="HD92" s="643"/>
      <c r="HE92" s="643"/>
      <c r="HF92" s="643"/>
      <c r="HG92" s="643"/>
      <c r="HH92" s="643"/>
      <c r="HI92" s="643"/>
      <c r="HJ92" s="643"/>
      <c r="HK92" s="643"/>
      <c r="HL92" s="643"/>
      <c r="HM92" s="643"/>
      <c r="HN92" s="643"/>
      <c r="HO92" s="643"/>
      <c r="HP92" s="643"/>
      <c r="HQ92" s="643"/>
      <c r="HR92" s="643"/>
      <c r="HS92" s="643"/>
      <c r="HT92" s="643"/>
      <c r="HU92" s="643"/>
      <c r="HV92" s="643"/>
      <c r="HW92" s="643"/>
      <c r="HX92" s="643"/>
      <c r="HY92" s="643"/>
      <c r="HZ92" s="643"/>
      <c r="IA92" s="643"/>
      <c r="IB92" s="643"/>
      <c r="IC92" s="643"/>
      <c r="ID92" s="643"/>
      <c r="IE92" s="643"/>
      <c r="IF92" s="643"/>
      <c r="IG92" s="643"/>
      <c r="IH92" s="643"/>
      <c r="II92" s="643"/>
      <c r="IJ92" s="643"/>
      <c r="IK92" s="643"/>
      <c r="IL92" s="643"/>
      <c r="IM92" s="643"/>
      <c r="IN92" s="643"/>
      <c r="IO92" s="643"/>
      <c r="IP92" s="643"/>
      <c r="IQ92" s="643"/>
      <c r="IR92" s="643"/>
      <c r="IS92" s="643"/>
    </row>
    <row r="93" spans="1:253" ht="17.25" customHeight="1">
      <c r="A93" s="652">
        <v>84</v>
      </c>
      <c r="B93" s="658">
        <v>822400</v>
      </c>
      <c r="C93" s="659" t="s">
        <v>275</v>
      </c>
      <c r="D93" s="654"/>
      <c r="E93" s="654"/>
      <c r="F93" s="655">
        <f t="shared" si="6"/>
        <v>0</v>
      </c>
      <c r="G93" s="654"/>
      <c r="H93" s="654"/>
      <c r="I93" s="654">
        <f t="shared" si="4"/>
        <v>0</v>
      </c>
      <c r="J93" s="656" t="e">
        <f t="shared" si="5"/>
        <v>#DIV/0!</v>
      </c>
      <c r="K93" s="664" t="e">
        <f t="shared" si="7"/>
        <v>#DIV/0!</v>
      </c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  <c r="AO93" s="643"/>
      <c r="AP93" s="643"/>
      <c r="AQ93" s="643"/>
      <c r="AR93" s="643"/>
      <c r="AS93" s="643"/>
      <c r="AT93" s="643"/>
      <c r="AU93" s="643"/>
      <c r="AV93" s="643"/>
      <c r="AW93" s="643"/>
      <c r="AX93" s="643"/>
      <c r="AY93" s="643"/>
      <c r="AZ93" s="643"/>
      <c r="BA93" s="643"/>
      <c r="BB93" s="643"/>
      <c r="BC93" s="643"/>
      <c r="BD93" s="643"/>
      <c r="BE93" s="643"/>
      <c r="BF93" s="643"/>
      <c r="BG93" s="643"/>
      <c r="BH93" s="643"/>
      <c r="BI93" s="643"/>
      <c r="BJ93" s="643"/>
      <c r="BK93" s="643"/>
      <c r="BL93" s="643"/>
      <c r="BM93" s="643"/>
      <c r="BN93" s="643"/>
      <c r="BO93" s="643"/>
      <c r="BP93" s="643"/>
      <c r="BQ93" s="643"/>
      <c r="BR93" s="643"/>
      <c r="BS93" s="643"/>
      <c r="BT93" s="643"/>
      <c r="BU93" s="643"/>
      <c r="BV93" s="643"/>
      <c r="BW93" s="643"/>
      <c r="BX93" s="643"/>
      <c r="BY93" s="643"/>
      <c r="BZ93" s="643"/>
      <c r="CA93" s="643"/>
      <c r="CB93" s="643"/>
      <c r="CC93" s="643"/>
      <c r="CD93" s="643"/>
      <c r="CE93" s="643"/>
      <c r="CF93" s="643"/>
      <c r="CG93" s="643"/>
      <c r="CH93" s="643"/>
      <c r="CI93" s="643"/>
      <c r="CJ93" s="643"/>
      <c r="CK93" s="643"/>
      <c r="CL93" s="643"/>
      <c r="CM93" s="643"/>
      <c r="CN93" s="643"/>
      <c r="CO93" s="643"/>
      <c r="CP93" s="643"/>
      <c r="CQ93" s="643"/>
      <c r="CR93" s="643"/>
      <c r="CS93" s="643"/>
      <c r="CT93" s="643"/>
      <c r="CU93" s="643"/>
      <c r="CV93" s="643"/>
      <c r="CW93" s="643"/>
      <c r="CX93" s="643"/>
      <c r="CY93" s="643"/>
      <c r="CZ93" s="643"/>
      <c r="DA93" s="643"/>
      <c r="DB93" s="643"/>
      <c r="DC93" s="643"/>
      <c r="DD93" s="643"/>
      <c r="DE93" s="643"/>
      <c r="DF93" s="643"/>
      <c r="DG93" s="643"/>
      <c r="DH93" s="643"/>
      <c r="DI93" s="643"/>
      <c r="DJ93" s="643"/>
      <c r="DK93" s="643"/>
      <c r="DL93" s="643"/>
      <c r="DM93" s="643"/>
      <c r="DN93" s="643"/>
      <c r="DO93" s="643"/>
      <c r="DP93" s="643"/>
      <c r="DQ93" s="643"/>
      <c r="DR93" s="643"/>
      <c r="DS93" s="643"/>
      <c r="DT93" s="643"/>
      <c r="DU93" s="643"/>
      <c r="DV93" s="643"/>
      <c r="DW93" s="643"/>
      <c r="DX93" s="643"/>
      <c r="DY93" s="643"/>
      <c r="DZ93" s="643"/>
      <c r="EA93" s="643"/>
      <c r="EB93" s="643"/>
      <c r="EC93" s="643"/>
      <c r="ED93" s="643"/>
      <c r="EE93" s="643"/>
      <c r="EF93" s="643"/>
      <c r="EG93" s="643"/>
      <c r="EH93" s="643"/>
      <c r="EI93" s="643"/>
      <c r="EJ93" s="643"/>
      <c r="EK93" s="643"/>
      <c r="EL93" s="643"/>
      <c r="EM93" s="643"/>
      <c r="EN93" s="643"/>
      <c r="EO93" s="643"/>
      <c r="EP93" s="643"/>
      <c r="EQ93" s="643"/>
      <c r="ER93" s="643"/>
      <c r="ES93" s="643"/>
      <c r="ET93" s="643"/>
      <c r="EU93" s="643"/>
      <c r="EV93" s="643"/>
      <c r="EW93" s="643"/>
      <c r="EX93" s="643"/>
      <c r="EY93" s="643"/>
      <c r="EZ93" s="643"/>
      <c r="FA93" s="643"/>
      <c r="FB93" s="643"/>
      <c r="FC93" s="643"/>
      <c r="FD93" s="643"/>
      <c r="FE93" s="643"/>
      <c r="FF93" s="643"/>
      <c r="FG93" s="643"/>
      <c r="FH93" s="643"/>
      <c r="FI93" s="643"/>
      <c r="FJ93" s="643"/>
      <c r="FK93" s="643"/>
      <c r="FL93" s="643"/>
      <c r="FM93" s="643"/>
      <c r="FN93" s="643"/>
      <c r="FO93" s="643"/>
      <c r="FP93" s="643"/>
      <c r="FQ93" s="643"/>
      <c r="FR93" s="643"/>
      <c r="FS93" s="643"/>
      <c r="FT93" s="643"/>
      <c r="FU93" s="643"/>
      <c r="FV93" s="643"/>
      <c r="FW93" s="643"/>
      <c r="FX93" s="643"/>
      <c r="FY93" s="643"/>
      <c r="FZ93" s="643"/>
      <c r="GA93" s="643"/>
      <c r="GB93" s="643"/>
      <c r="GC93" s="643"/>
      <c r="GD93" s="643"/>
      <c r="GE93" s="643"/>
      <c r="GF93" s="643"/>
      <c r="GG93" s="643"/>
      <c r="GH93" s="643"/>
      <c r="GI93" s="643"/>
      <c r="GJ93" s="643"/>
      <c r="GK93" s="643"/>
      <c r="GL93" s="643"/>
      <c r="GM93" s="643"/>
      <c r="GN93" s="643"/>
      <c r="GO93" s="643"/>
      <c r="GP93" s="643"/>
      <c r="GQ93" s="643"/>
      <c r="GR93" s="643"/>
      <c r="GS93" s="643"/>
      <c r="GT93" s="643"/>
      <c r="GU93" s="643"/>
      <c r="GV93" s="643"/>
      <c r="GW93" s="643"/>
      <c r="GX93" s="643"/>
      <c r="GY93" s="643"/>
      <c r="GZ93" s="643"/>
      <c r="HA93" s="643"/>
      <c r="HB93" s="643"/>
      <c r="HC93" s="643"/>
      <c r="HD93" s="643"/>
      <c r="HE93" s="643"/>
      <c r="HF93" s="643"/>
      <c r="HG93" s="643"/>
      <c r="HH93" s="643"/>
      <c r="HI93" s="643"/>
      <c r="HJ93" s="643"/>
      <c r="HK93" s="643"/>
      <c r="HL93" s="643"/>
      <c r="HM93" s="643"/>
      <c r="HN93" s="643"/>
      <c r="HO93" s="643"/>
      <c r="HP93" s="643"/>
      <c r="HQ93" s="643"/>
      <c r="HR93" s="643"/>
      <c r="HS93" s="643"/>
      <c r="HT93" s="643"/>
      <c r="HU93" s="643"/>
      <c r="HV93" s="643"/>
      <c r="HW93" s="643"/>
      <c r="HX93" s="643"/>
      <c r="HY93" s="643"/>
      <c r="HZ93" s="643"/>
      <c r="IA93" s="643"/>
      <c r="IB93" s="643"/>
      <c r="IC93" s="643"/>
      <c r="ID93" s="643"/>
      <c r="IE93" s="643"/>
      <c r="IF93" s="643"/>
      <c r="IG93" s="643"/>
      <c r="IH93" s="643"/>
      <c r="II93" s="643"/>
      <c r="IJ93" s="643"/>
      <c r="IK93" s="643"/>
      <c r="IL93" s="643"/>
      <c r="IM93" s="643"/>
      <c r="IN93" s="643"/>
      <c r="IO93" s="643"/>
      <c r="IP93" s="643"/>
      <c r="IQ93" s="643"/>
      <c r="IR93" s="643"/>
      <c r="IS93" s="643"/>
    </row>
    <row r="94" spans="1:253" ht="24.75" customHeight="1">
      <c r="A94" s="652">
        <v>85</v>
      </c>
      <c r="B94" s="658">
        <v>822500</v>
      </c>
      <c r="C94" s="659" t="s">
        <v>671</v>
      </c>
      <c r="D94" s="654"/>
      <c r="E94" s="654"/>
      <c r="F94" s="655">
        <f t="shared" si="6"/>
        <v>0</v>
      </c>
      <c r="G94" s="654"/>
      <c r="H94" s="654"/>
      <c r="I94" s="654">
        <f t="shared" si="4"/>
        <v>0</v>
      </c>
      <c r="J94" s="656" t="e">
        <f t="shared" si="5"/>
        <v>#DIV/0!</v>
      </c>
      <c r="K94" s="664" t="e">
        <f t="shared" si="7"/>
        <v>#DIV/0!</v>
      </c>
      <c r="L94" s="643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3"/>
      <c r="AJ94" s="643"/>
      <c r="AK94" s="643"/>
      <c r="AL94" s="643"/>
      <c r="AM94" s="643"/>
      <c r="AN94" s="643"/>
      <c r="AO94" s="643"/>
      <c r="AP94" s="643"/>
      <c r="AQ94" s="643"/>
      <c r="AR94" s="643"/>
      <c r="AS94" s="643"/>
      <c r="AT94" s="643"/>
      <c r="AU94" s="643"/>
      <c r="AV94" s="643"/>
      <c r="AW94" s="643"/>
      <c r="AX94" s="643"/>
      <c r="AY94" s="643"/>
      <c r="AZ94" s="643"/>
      <c r="BA94" s="643"/>
      <c r="BB94" s="643"/>
      <c r="BC94" s="643"/>
      <c r="BD94" s="643"/>
      <c r="BE94" s="643"/>
      <c r="BF94" s="643"/>
      <c r="BG94" s="643"/>
      <c r="BH94" s="643"/>
      <c r="BI94" s="643"/>
      <c r="BJ94" s="643"/>
      <c r="BK94" s="643"/>
      <c r="BL94" s="643"/>
      <c r="BM94" s="643"/>
      <c r="BN94" s="643"/>
      <c r="BO94" s="643"/>
      <c r="BP94" s="643"/>
      <c r="BQ94" s="643"/>
      <c r="BR94" s="643"/>
      <c r="BS94" s="643"/>
      <c r="BT94" s="643"/>
      <c r="BU94" s="643"/>
      <c r="BV94" s="643"/>
      <c r="BW94" s="643"/>
      <c r="BX94" s="643"/>
      <c r="BY94" s="643"/>
      <c r="BZ94" s="643"/>
      <c r="CA94" s="643"/>
      <c r="CB94" s="643"/>
      <c r="CC94" s="643"/>
      <c r="CD94" s="643"/>
      <c r="CE94" s="643"/>
      <c r="CF94" s="643"/>
      <c r="CG94" s="643"/>
      <c r="CH94" s="643"/>
      <c r="CI94" s="643"/>
      <c r="CJ94" s="643"/>
      <c r="CK94" s="643"/>
      <c r="CL94" s="643"/>
      <c r="CM94" s="643"/>
      <c r="CN94" s="643"/>
      <c r="CO94" s="643"/>
      <c r="CP94" s="643"/>
      <c r="CQ94" s="643"/>
      <c r="CR94" s="643"/>
      <c r="CS94" s="643"/>
      <c r="CT94" s="643"/>
      <c r="CU94" s="643"/>
      <c r="CV94" s="643"/>
      <c r="CW94" s="643"/>
      <c r="CX94" s="643"/>
      <c r="CY94" s="643"/>
      <c r="CZ94" s="643"/>
      <c r="DA94" s="643"/>
      <c r="DB94" s="643"/>
      <c r="DC94" s="643"/>
      <c r="DD94" s="643"/>
      <c r="DE94" s="643"/>
      <c r="DF94" s="643"/>
      <c r="DG94" s="643"/>
      <c r="DH94" s="643"/>
      <c r="DI94" s="643"/>
      <c r="DJ94" s="643"/>
      <c r="DK94" s="643"/>
      <c r="DL94" s="643"/>
      <c r="DM94" s="643"/>
      <c r="DN94" s="643"/>
      <c r="DO94" s="643"/>
      <c r="DP94" s="643"/>
      <c r="DQ94" s="643"/>
      <c r="DR94" s="643"/>
      <c r="DS94" s="643"/>
      <c r="DT94" s="643"/>
      <c r="DU94" s="643"/>
      <c r="DV94" s="643"/>
      <c r="DW94" s="643"/>
      <c r="DX94" s="643"/>
      <c r="DY94" s="643"/>
      <c r="DZ94" s="643"/>
      <c r="EA94" s="643"/>
      <c r="EB94" s="643"/>
      <c r="EC94" s="643"/>
      <c r="ED94" s="643"/>
      <c r="EE94" s="643"/>
      <c r="EF94" s="643"/>
      <c r="EG94" s="643"/>
      <c r="EH94" s="643"/>
      <c r="EI94" s="643"/>
      <c r="EJ94" s="643"/>
      <c r="EK94" s="643"/>
      <c r="EL94" s="643"/>
      <c r="EM94" s="643"/>
      <c r="EN94" s="643"/>
      <c r="EO94" s="643"/>
      <c r="EP94" s="643"/>
      <c r="EQ94" s="643"/>
      <c r="ER94" s="643"/>
      <c r="ES94" s="643"/>
      <c r="ET94" s="643"/>
      <c r="EU94" s="643"/>
      <c r="EV94" s="643"/>
      <c r="EW94" s="643"/>
      <c r="EX94" s="643"/>
      <c r="EY94" s="643"/>
      <c r="EZ94" s="643"/>
      <c r="FA94" s="643"/>
      <c r="FB94" s="643"/>
      <c r="FC94" s="643"/>
      <c r="FD94" s="643"/>
      <c r="FE94" s="643"/>
      <c r="FF94" s="643"/>
      <c r="FG94" s="643"/>
      <c r="FH94" s="643"/>
      <c r="FI94" s="643"/>
      <c r="FJ94" s="643"/>
      <c r="FK94" s="643"/>
      <c r="FL94" s="643"/>
      <c r="FM94" s="643"/>
      <c r="FN94" s="643"/>
      <c r="FO94" s="643"/>
      <c r="FP94" s="643"/>
      <c r="FQ94" s="643"/>
      <c r="FR94" s="643"/>
      <c r="FS94" s="643"/>
      <c r="FT94" s="643"/>
      <c r="FU94" s="643"/>
      <c r="FV94" s="643"/>
      <c r="FW94" s="643"/>
      <c r="FX94" s="643"/>
      <c r="FY94" s="643"/>
      <c r="FZ94" s="643"/>
      <c r="GA94" s="643"/>
      <c r="GB94" s="643"/>
      <c r="GC94" s="643"/>
      <c r="GD94" s="643"/>
      <c r="GE94" s="643"/>
      <c r="GF94" s="643"/>
      <c r="GG94" s="643"/>
      <c r="GH94" s="643"/>
      <c r="GI94" s="643"/>
      <c r="GJ94" s="643"/>
      <c r="GK94" s="643"/>
      <c r="GL94" s="643"/>
      <c r="GM94" s="643"/>
      <c r="GN94" s="643"/>
      <c r="GO94" s="643"/>
      <c r="GP94" s="643"/>
      <c r="GQ94" s="643"/>
      <c r="GR94" s="643"/>
      <c r="GS94" s="643"/>
      <c r="GT94" s="643"/>
      <c r="GU94" s="643"/>
      <c r="GV94" s="643"/>
      <c r="GW94" s="643"/>
      <c r="GX94" s="643"/>
      <c r="GY94" s="643"/>
      <c r="GZ94" s="643"/>
      <c r="HA94" s="643"/>
      <c r="HB94" s="643"/>
      <c r="HC94" s="643"/>
      <c r="HD94" s="643"/>
      <c r="HE94" s="643"/>
      <c r="HF94" s="643"/>
      <c r="HG94" s="643"/>
      <c r="HH94" s="643"/>
      <c r="HI94" s="643"/>
      <c r="HJ94" s="643"/>
      <c r="HK94" s="643"/>
      <c r="HL94" s="643"/>
      <c r="HM94" s="643"/>
      <c r="HN94" s="643"/>
      <c r="HO94" s="643"/>
      <c r="HP94" s="643"/>
      <c r="HQ94" s="643"/>
      <c r="HR94" s="643"/>
      <c r="HS94" s="643"/>
      <c r="HT94" s="643"/>
      <c r="HU94" s="643"/>
      <c r="HV94" s="643"/>
      <c r="HW94" s="643"/>
      <c r="HX94" s="643"/>
      <c r="HY94" s="643"/>
      <c r="HZ94" s="643"/>
      <c r="IA94" s="643"/>
      <c r="IB94" s="643"/>
      <c r="IC94" s="643"/>
      <c r="ID94" s="643"/>
      <c r="IE94" s="643"/>
      <c r="IF94" s="643"/>
      <c r="IG94" s="643"/>
      <c r="IH94" s="643"/>
      <c r="II94" s="643"/>
      <c r="IJ94" s="643"/>
      <c r="IK94" s="643"/>
      <c r="IL94" s="643"/>
      <c r="IM94" s="643"/>
      <c r="IN94" s="643"/>
      <c r="IO94" s="643"/>
      <c r="IP94" s="643"/>
      <c r="IQ94" s="643"/>
      <c r="IR94" s="643"/>
      <c r="IS94" s="643"/>
    </row>
    <row r="95" spans="1:253" ht="18" customHeight="1">
      <c r="A95" s="652">
        <v>86</v>
      </c>
      <c r="B95" s="658">
        <v>822600</v>
      </c>
      <c r="C95" s="659" t="s">
        <v>274</v>
      </c>
      <c r="D95" s="654"/>
      <c r="E95" s="654"/>
      <c r="F95" s="655">
        <f t="shared" si="6"/>
        <v>0</v>
      </c>
      <c r="G95" s="654"/>
      <c r="H95" s="654"/>
      <c r="I95" s="654">
        <f t="shared" si="4"/>
        <v>0</v>
      </c>
      <c r="J95" s="656" t="e">
        <f t="shared" si="5"/>
        <v>#DIV/0!</v>
      </c>
      <c r="K95" s="664" t="e">
        <f t="shared" si="7"/>
        <v>#DIV/0!</v>
      </c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3"/>
      <c r="AY95" s="643"/>
      <c r="AZ95" s="643"/>
      <c r="BA95" s="643"/>
      <c r="BB95" s="643"/>
      <c r="BC95" s="643"/>
      <c r="BD95" s="643"/>
      <c r="BE95" s="643"/>
      <c r="BF95" s="643"/>
      <c r="BG95" s="643"/>
      <c r="BH95" s="643"/>
      <c r="BI95" s="643"/>
      <c r="BJ95" s="643"/>
      <c r="BK95" s="643"/>
      <c r="BL95" s="643"/>
      <c r="BM95" s="643"/>
      <c r="BN95" s="643"/>
      <c r="BO95" s="643"/>
      <c r="BP95" s="643"/>
      <c r="BQ95" s="643"/>
      <c r="BR95" s="643"/>
      <c r="BS95" s="643"/>
      <c r="BT95" s="643"/>
      <c r="BU95" s="643"/>
      <c r="BV95" s="643"/>
      <c r="BW95" s="643"/>
      <c r="BX95" s="643"/>
      <c r="BY95" s="643"/>
      <c r="BZ95" s="643"/>
      <c r="CA95" s="643"/>
      <c r="CB95" s="643"/>
      <c r="CC95" s="643"/>
      <c r="CD95" s="643"/>
      <c r="CE95" s="643"/>
      <c r="CF95" s="643"/>
      <c r="CG95" s="643"/>
      <c r="CH95" s="643"/>
      <c r="CI95" s="643"/>
      <c r="CJ95" s="643"/>
      <c r="CK95" s="643"/>
      <c r="CL95" s="643"/>
      <c r="CM95" s="643"/>
      <c r="CN95" s="643"/>
      <c r="CO95" s="643"/>
      <c r="CP95" s="643"/>
      <c r="CQ95" s="643"/>
      <c r="CR95" s="643"/>
      <c r="CS95" s="643"/>
      <c r="CT95" s="643"/>
      <c r="CU95" s="643"/>
      <c r="CV95" s="643"/>
      <c r="CW95" s="643"/>
      <c r="CX95" s="643"/>
      <c r="CY95" s="643"/>
      <c r="CZ95" s="643"/>
      <c r="DA95" s="643"/>
      <c r="DB95" s="643"/>
      <c r="DC95" s="643"/>
      <c r="DD95" s="643"/>
      <c r="DE95" s="643"/>
      <c r="DF95" s="643"/>
      <c r="DG95" s="643"/>
      <c r="DH95" s="643"/>
      <c r="DI95" s="643"/>
      <c r="DJ95" s="643"/>
      <c r="DK95" s="643"/>
      <c r="DL95" s="643"/>
      <c r="DM95" s="643"/>
      <c r="DN95" s="643"/>
      <c r="DO95" s="643"/>
      <c r="DP95" s="643"/>
      <c r="DQ95" s="643"/>
      <c r="DR95" s="643"/>
      <c r="DS95" s="643"/>
      <c r="DT95" s="643"/>
      <c r="DU95" s="643"/>
      <c r="DV95" s="643"/>
      <c r="DW95" s="643"/>
      <c r="DX95" s="643"/>
      <c r="DY95" s="643"/>
      <c r="DZ95" s="643"/>
      <c r="EA95" s="643"/>
      <c r="EB95" s="643"/>
      <c r="EC95" s="643"/>
      <c r="ED95" s="643"/>
      <c r="EE95" s="643"/>
      <c r="EF95" s="643"/>
      <c r="EG95" s="643"/>
      <c r="EH95" s="643"/>
      <c r="EI95" s="643"/>
      <c r="EJ95" s="643"/>
      <c r="EK95" s="643"/>
      <c r="EL95" s="643"/>
      <c r="EM95" s="643"/>
      <c r="EN95" s="643"/>
      <c r="EO95" s="643"/>
      <c r="EP95" s="643"/>
      <c r="EQ95" s="643"/>
      <c r="ER95" s="643"/>
      <c r="ES95" s="643"/>
      <c r="ET95" s="643"/>
      <c r="EU95" s="643"/>
      <c r="EV95" s="643"/>
      <c r="EW95" s="643"/>
      <c r="EX95" s="643"/>
      <c r="EY95" s="643"/>
      <c r="EZ95" s="643"/>
      <c r="FA95" s="643"/>
      <c r="FB95" s="643"/>
      <c r="FC95" s="643"/>
      <c r="FD95" s="643"/>
      <c r="FE95" s="643"/>
      <c r="FF95" s="643"/>
      <c r="FG95" s="643"/>
      <c r="FH95" s="643"/>
      <c r="FI95" s="643"/>
      <c r="FJ95" s="643"/>
      <c r="FK95" s="643"/>
      <c r="FL95" s="643"/>
      <c r="FM95" s="643"/>
      <c r="FN95" s="643"/>
      <c r="FO95" s="643"/>
      <c r="FP95" s="643"/>
      <c r="FQ95" s="643"/>
      <c r="FR95" s="643"/>
      <c r="FS95" s="643"/>
      <c r="FT95" s="643"/>
      <c r="FU95" s="643"/>
      <c r="FV95" s="643"/>
      <c r="FW95" s="643"/>
      <c r="FX95" s="643"/>
      <c r="FY95" s="643"/>
      <c r="FZ95" s="643"/>
      <c r="GA95" s="643"/>
      <c r="GB95" s="643"/>
      <c r="GC95" s="643"/>
      <c r="GD95" s="643"/>
      <c r="GE95" s="643"/>
      <c r="GF95" s="643"/>
      <c r="GG95" s="643"/>
      <c r="GH95" s="643"/>
      <c r="GI95" s="643"/>
      <c r="GJ95" s="643"/>
      <c r="GK95" s="643"/>
      <c r="GL95" s="643"/>
      <c r="GM95" s="643"/>
      <c r="GN95" s="643"/>
      <c r="GO95" s="643"/>
      <c r="GP95" s="643"/>
      <c r="GQ95" s="643"/>
      <c r="GR95" s="643"/>
      <c r="GS95" s="643"/>
      <c r="GT95" s="643"/>
      <c r="GU95" s="643"/>
      <c r="GV95" s="643"/>
      <c r="GW95" s="643"/>
      <c r="GX95" s="643"/>
      <c r="GY95" s="643"/>
      <c r="GZ95" s="643"/>
      <c r="HA95" s="643"/>
      <c r="HB95" s="643"/>
      <c r="HC95" s="643"/>
      <c r="HD95" s="643"/>
      <c r="HE95" s="643"/>
      <c r="HF95" s="643"/>
      <c r="HG95" s="643"/>
      <c r="HH95" s="643"/>
      <c r="HI95" s="643"/>
      <c r="HJ95" s="643"/>
      <c r="HK95" s="643"/>
      <c r="HL95" s="643"/>
      <c r="HM95" s="643"/>
      <c r="HN95" s="643"/>
      <c r="HO95" s="643"/>
      <c r="HP95" s="643"/>
      <c r="HQ95" s="643"/>
      <c r="HR95" s="643"/>
      <c r="HS95" s="643"/>
      <c r="HT95" s="643"/>
      <c r="HU95" s="643"/>
      <c r="HV95" s="643"/>
      <c r="HW95" s="643"/>
      <c r="HX95" s="643"/>
      <c r="HY95" s="643"/>
      <c r="HZ95" s="643"/>
      <c r="IA95" s="643"/>
      <c r="IB95" s="643"/>
      <c r="IC95" s="643"/>
      <c r="ID95" s="643"/>
      <c r="IE95" s="643"/>
      <c r="IF95" s="643"/>
      <c r="IG95" s="643"/>
      <c r="IH95" s="643"/>
      <c r="II95" s="643"/>
      <c r="IJ95" s="643"/>
      <c r="IK95" s="643"/>
      <c r="IL95" s="643"/>
      <c r="IM95" s="643"/>
      <c r="IN95" s="643"/>
      <c r="IO95" s="643"/>
      <c r="IP95" s="643"/>
      <c r="IQ95" s="643"/>
      <c r="IR95" s="643"/>
      <c r="IS95" s="643"/>
    </row>
    <row r="96" spans="1:253" ht="22.5" customHeight="1">
      <c r="A96" s="652">
        <v>87</v>
      </c>
      <c r="B96" s="670">
        <v>822700</v>
      </c>
      <c r="C96" s="659" t="s">
        <v>674</v>
      </c>
      <c r="D96" s="654"/>
      <c r="E96" s="654"/>
      <c r="F96" s="655">
        <f t="shared" si="6"/>
        <v>0</v>
      </c>
      <c r="G96" s="654"/>
      <c r="H96" s="654"/>
      <c r="I96" s="654">
        <f t="shared" si="4"/>
        <v>0</v>
      </c>
      <c r="J96" s="656" t="e">
        <f t="shared" si="5"/>
        <v>#DIV/0!</v>
      </c>
      <c r="K96" s="664" t="e">
        <f t="shared" si="7"/>
        <v>#DIV/0!</v>
      </c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  <c r="AO96" s="643"/>
      <c r="AP96" s="643"/>
      <c r="AQ96" s="643"/>
      <c r="AR96" s="643"/>
      <c r="AS96" s="643"/>
      <c r="AT96" s="643"/>
      <c r="AU96" s="643"/>
      <c r="AV96" s="643"/>
      <c r="AW96" s="643"/>
      <c r="AX96" s="643"/>
      <c r="AY96" s="643"/>
      <c r="AZ96" s="643"/>
      <c r="BA96" s="643"/>
      <c r="BB96" s="643"/>
      <c r="BC96" s="643"/>
      <c r="BD96" s="643"/>
      <c r="BE96" s="643"/>
      <c r="BF96" s="643"/>
      <c r="BG96" s="643"/>
      <c r="BH96" s="643"/>
      <c r="BI96" s="643"/>
      <c r="BJ96" s="643"/>
      <c r="BK96" s="643"/>
      <c r="BL96" s="643"/>
      <c r="BM96" s="643"/>
      <c r="BN96" s="643"/>
      <c r="BO96" s="643"/>
      <c r="BP96" s="643"/>
      <c r="BQ96" s="643"/>
      <c r="BR96" s="643"/>
      <c r="BS96" s="643"/>
      <c r="BT96" s="643"/>
      <c r="BU96" s="643"/>
      <c r="BV96" s="643"/>
      <c r="BW96" s="643"/>
      <c r="BX96" s="643"/>
      <c r="BY96" s="643"/>
      <c r="BZ96" s="643"/>
      <c r="CA96" s="643"/>
      <c r="CB96" s="643"/>
      <c r="CC96" s="643"/>
      <c r="CD96" s="643"/>
      <c r="CE96" s="643"/>
      <c r="CF96" s="643"/>
      <c r="CG96" s="643"/>
      <c r="CH96" s="643"/>
      <c r="CI96" s="643"/>
      <c r="CJ96" s="643"/>
      <c r="CK96" s="643"/>
      <c r="CL96" s="643"/>
      <c r="CM96" s="643"/>
      <c r="CN96" s="643"/>
      <c r="CO96" s="643"/>
      <c r="CP96" s="643"/>
      <c r="CQ96" s="643"/>
      <c r="CR96" s="643"/>
      <c r="CS96" s="643"/>
      <c r="CT96" s="643"/>
      <c r="CU96" s="643"/>
      <c r="CV96" s="643"/>
      <c r="CW96" s="643"/>
      <c r="CX96" s="643"/>
      <c r="CY96" s="643"/>
      <c r="CZ96" s="643"/>
      <c r="DA96" s="643"/>
      <c r="DB96" s="643"/>
      <c r="DC96" s="643"/>
      <c r="DD96" s="643"/>
      <c r="DE96" s="643"/>
      <c r="DF96" s="643"/>
      <c r="DG96" s="643"/>
      <c r="DH96" s="643"/>
      <c r="DI96" s="643"/>
      <c r="DJ96" s="643"/>
      <c r="DK96" s="643"/>
      <c r="DL96" s="643"/>
      <c r="DM96" s="643"/>
      <c r="DN96" s="643"/>
      <c r="DO96" s="643"/>
      <c r="DP96" s="643"/>
      <c r="DQ96" s="643"/>
      <c r="DR96" s="643"/>
      <c r="DS96" s="643"/>
      <c r="DT96" s="643"/>
      <c r="DU96" s="643"/>
      <c r="DV96" s="643"/>
      <c r="DW96" s="643"/>
      <c r="DX96" s="643"/>
      <c r="DY96" s="643"/>
      <c r="DZ96" s="643"/>
      <c r="EA96" s="643"/>
      <c r="EB96" s="643"/>
      <c r="EC96" s="643"/>
      <c r="ED96" s="643"/>
      <c r="EE96" s="643"/>
      <c r="EF96" s="643"/>
      <c r="EG96" s="643"/>
      <c r="EH96" s="643"/>
      <c r="EI96" s="643"/>
      <c r="EJ96" s="643"/>
      <c r="EK96" s="643"/>
      <c r="EL96" s="643"/>
      <c r="EM96" s="643"/>
      <c r="EN96" s="643"/>
      <c r="EO96" s="643"/>
      <c r="EP96" s="643"/>
      <c r="EQ96" s="643"/>
      <c r="ER96" s="643"/>
      <c r="ES96" s="643"/>
      <c r="ET96" s="643"/>
      <c r="EU96" s="643"/>
      <c r="EV96" s="643"/>
      <c r="EW96" s="643"/>
      <c r="EX96" s="643"/>
      <c r="EY96" s="643"/>
      <c r="EZ96" s="643"/>
      <c r="FA96" s="643"/>
      <c r="FB96" s="643"/>
      <c r="FC96" s="643"/>
      <c r="FD96" s="643"/>
      <c r="FE96" s="643"/>
      <c r="FF96" s="643"/>
      <c r="FG96" s="643"/>
      <c r="FH96" s="643"/>
      <c r="FI96" s="643"/>
      <c r="FJ96" s="643"/>
      <c r="FK96" s="643"/>
      <c r="FL96" s="643"/>
      <c r="FM96" s="643"/>
      <c r="FN96" s="643"/>
      <c r="FO96" s="643"/>
      <c r="FP96" s="643"/>
      <c r="FQ96" s="643"/>
      <c r="FR96" s="643"/>
      <c r="FS96" s="643"/>
      <c r="FT96" s="643"/>
      <c r="FU96" s="643"/>
      <c r="FV96" s="643"/>
      <c r="FW96" s="643"/>
      <c r="FX96" s="643"/>
      <c r="FY96" s="643"/>
      <c r="FZ96" s="643"/>
      <c r="GA96" s="643"/>
      <c r="GB96" s="643"/>
      <c r="GC96" s="643"/>
      <c r="GD96" s="643"/>
      <c r="GE96" s="643"/>
      <c r="GF96" s="643"/>
      <c r="GG96" s="643"/>
      <c r="GH96" s="643"/>
      <c r="GI96" s="643"/>
      <c r="GJ96" s="643"/>
      <c r="GK96" s="643"/>
      <c r="GL96" s="643"/>
      <c r="GM96" s="643"/>
      <c r="GN96" s="643"/>
      <c r="GO96" s="643"/>
      <c r="GP96" s="643"/>
      <c r="GQ96" s="643"/>
      <c r="GR96" s="643"/>
      <c r="GS96" s="643"/>
      <c r="GT96" s="643"/>
      <c r="GU96" s="643"/>
      <c r="GV96" s="643"/>
      <c r="GW96" s="643"/>
      <c r="GX96" s="643"/>
      <c r="GY96" s="643"/>
      <c r="GZ96" s="643"/>
      <c r="HA96" s="643"/>
      <c r="HB96" s="643"/>
      <c r="HC96" s="643"/>
      <c r="HD96" s="643"/>
      <c r="HE96" s="643"/>
      <c r="HF96" s="643"/>
      <c r="HG96" s="643"/>
      <c r="HH96" s="643"/>
      <c r="HI96" s="643"/>
      <c r="HJ96" s="643"/>
      <c r="HK96" s="643"/>
      <c r="HL96" s="643"/>
      <c r="HM96" s="643"/>
      <c r="HN96" s="643"/>
      <c r="HO96" s="643"/>
      <c r="HP96" s="643"/>
      <c r="HQ96" s="643"/>
      <c r="HR96" s="643"/>
      <c r="HS96" s="643"/>
      <c r="HT96" s="643"/>
      <c r="HU96" s="643"/>
      <c r="HV96" s="643"/>
      <c r="HW96" s="643"/>
      <c r="HX96" s="643"/>
      <c r="HY96" s="643"/>
      <c r="HZ96" s="643"/>
      <c r="IA96" s="643"/>
      <c r="IB96" s="643"/>
      <c r="IC96" s="643"/>
      <c r="ID96" s="643"/>
      <c r="IE96" s="643"/>
      <c r="IF96" s="643"/>
      <c r="IG96" s="643"/>
      <c r="IH96" s="643"/>
      <c r="II96" s="643"/>
      <c r="IJ96" s="643"/>
      <c r="IK96" s="643"/>
      <c r="IL96" s="643"/>
      <c r="IM96" s="643"/>
      <c r="IN96" s="643"/>
      <c r="IO96" s="643"/>
      <c r="IP96" s="643"/>
      <c r="IQ96" s="643"/>
      <c r="IR96" s="643"/>
      <c r="IS96" s="643"/>
    </row>
    <row r="97" spans="1:253" ht="27.75" customHeight="1">
      <c r="A97" s="666">
        <v>88</v>
      </c>
      <c r="B97" s="679"/>
      <c r="C97" s="682" t="s">
        <v>790</v>
      </c>
      <c r="D97" s="650">
        <f>SUM(D81-D89)</f>
        <v>0</v>
      </c>
      <c r="E97" s="650">
        <f>SUM(E81-E89)</f>
        <v>0</v>
      </c>
      <c r="F97" s="650">
        <f t="shared" si="6"/>
        <v>0</v>
      </c>
      <c r="G97" s="650">
        <f>SUM(G81-G89)</f>
        <v>0</v>
      </c>
      <c r="H97" s="650">
        <f>SUM(H81-H89)</f>
        <v>0</v>
      </c>
      <c r="I97" s="650">
        <f t="shared" si="4"/>
        <v>0</v>
      </c>
      <c r="J97" s="651" t="e">
        <f t="shared" si="5"/>
        <v>#DIV/0!</v>
      </c>
      <c r="K97" s="651" t="e">
        <f t="shared" si="7"/>
        <v>#DIV/0!</v>
      </c>
      <c r="L97" s="643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  <c r="AN97" s="643"/>
      <c r="AO97" s="643"/>
      <c r="AP97" s="643"/>
      <c r="AQ97" s="643"/>
      <c r="AR97" s="643"/>
      <c r="AS97" s="643"/>
      <c r="AT97" s="643"/>
      <c r="AU97" s="643"/>
      <c r="AV97" s="643"/>
      <c r="AW97" s="643"/>
      <c r="AX97" s="643"/>
      <c r="AY97" s="643"/>
      <c r="AZ97" s="643"/>
      <c r="BA97" s="643"/>
      <c r="BB97" s="643"/>
      <c r="BC97" s="643"/>
      <c r="BD97" s="643"/>
      <c r="BE97" s="643"/>
      <c r="BF97" s="643"/>
      <c r="BG97" s="643"/>
      <c r="BH97" s="643"/>
      <c r="BI97" s="643"/>
      <c r="BJ97" s="643"/>
      <c r="BK97" s="643"/>
      <c r="BL97" s="643"/>
      <c r="BM97" s="643"/>
      <c r="BN97" s="643"/>
      <c r="BO97" s="643"/>
      <c r="BP97" s="643"/>
      <c r="BQ97" s="643"/>
      <c r="BR97" s="643"/>
      <c r="BS97" s="643"/>
      <c r="BT97" s="643"/>
      <c r="BU97" s="643"/>
      <c r="BV97" s="643"/>
      <c r="BW97" s="643"/>
      <c r="BX97" s="643"/>
      <c r="BY97" s="643"/>
      <c r="BZ97" s="643"/>
      <c r="CA97" s="643"/>
      <c r="CB97" s="643"/>
      <c r="CC97" s="643"/>
      <c r="CD97" s="643"/>
      <c r="CE97" s="643"/>
      <c r="CF97" s="643"/>
      <c r="CG97" s="643"/>
      <c r="CH97" s="643"/>
      <c r="CI97" s="643"/>
      <c r="CJ97" s="643"/>
      <c r="CK97" s="643"/>
      <c r="CL97" s="643"/>
      <c r="CM97" s="643"/>
      <c r="CN97" s="643"/>
      <c r="CO97" s="643"/>
      <c r="CP97" s="643"/>
      <c r="CQ97" s="643"/>
      <c r="CR97" s="643"/>
      <c r="CS97" s="643"/>
      <c r="CT97" s="643"/>
      <c r="CU97" s="643"/>
      <c r="CV97" s="643"/>
      <c r="CW97" s="643"/>
      <c r="CX97" s="643"/>
      <c r="CY97" s="643"/>
      <c r="CZ97" s="643"/>
      <c r="DA97" s="643"/>
      <c r="DB97" s="643"/>
      <c r="DC97" s="643"/>
      <c r="DD97" s="643"/>
      <c r="DE97" s="643"/>
      <c r="DF97" s="643"/>
      <c r="DG97" s="643"/>
      <c r="DH97" s="643"/>
      <c r="DI97" s="643"/>
      <c r="DJ97" s="643"/>
      <c r="DK97" s="643"/>
      <c r="DL97" s="643"/>
      <c r="DM97" s="643"/>
      <c r="DN97" s="643"/>
      <c r="DO97" s="643"/>
      <c r="DP97" s="643"/>
      <c r="DQ97" s="643"/>
      <c r="DR97" s="643"/>
      <c r="DS97" s="643"/>
      <c r="DT97" s="643"/>
      <c r="DU97" s="643"/>
      <c r="DV97" s="643"/>
      <c r="DW97" s="643"/>
      <c r="DX97" s="643"/>
      <c r="DY97" s="643"/>
      <c r="DZ97" s="643"/>
      <c r="EA97" s="643"/>
      <c r="EB97" s="643"/>
      <c r="EC97" s="643"/>
      <c r="ED97" s="643"/>
      <c r="EE97" s="643"/>
      <c r="EF97" s="643"/>
      <c r="EG97" s="643"/>
      <c r="EH97" s="643"/>
      <c r="EI97" s="643"/>
      <c r="EJ97" s="643"/>
      <c r="EK97" s="643"/>
      <c r="EL97" s="643"/>
      <c r="EM97" s="643"/>
      <c r="EN97" s="643"/>
      <c r="EO97" s="643"/>
      <c r="EP97" s="643"/>
      <c r="EQ97" s="643"/>
      <c r="ER97" s="643"/>
      <c r="ES97" s="643"/>
      <c r="ET97" s="643"/>
      <c r="EU97" s="643"/>
      <c r="EV97" s="643"/>
      <c r="EW97" s="643"/>
      <c r="EX97" s="643"/>
      <c r="EY97" s="643"/>
      <c r="EZ97" s="643"/>
      <c r="FA97" s="643"/>
      <c r="FB97" s="643"/>
      <c r="FC97" s="643"/>
      <c r="FD97" s="643"/>
      <c r="FE97" s="643"/>
      <c r="FF97" s="643"/>
      <c r="FG97" s="643"/>
      <c r="FH97" s="643"/>
      <c r="FI97" s="643"/>
      <c r="FJ97" s="643"/>
      <c r="FK97" s="643"/>
      <c r="FL97" s="643"/>
      <c r="FM97" s="643"/>
      <c r="FN97" s="643"/>
      <c r="FO97" s="643"/>
      <c r="FP97" s="643"/>
      <c r="FQ97" s="643"/>
      <c r="FR97" s="643"/>
      <c r="FS97" s="643"/>
      <c r="FT97" s="643"/>
      <c r="FU97" s="643"/>
      <c r="FV97" s="643"/>
      <c r="FW97" s="643"/>
      <c r="FX97" s="643"/>
      <c r="FY97" s="643"/>
      <c r="FZ97" s="643"/>
      <c r="GA97" s="643"/>
      <c r="GB97" s="643"/>
      <c r="GC97" s="643"/>
      <c r="GD97" s="643"/>
      <c r="GE97" s="643"/>
      <c r="GF97" s="643"/>
      <c r="GG97" s="643"/>
      <c r="GH97" s="643"/>
      <c r="GI97" s="643"/>
      <c r="GJ97" s="643"/>
      <c r="GK97" s="643"/>
      <c r="GL97" s="643"/>
      <c r="GM97" s="643"/>
      <c r="GN97" s="643"/>
      <c r="GO97" s="643"/>
      <c r="GP97" s="643"/>
      <c r="GQ97" s="643"/>
      <c r="GR97" s="643"/>
      <c r="GS97" s="643"/>
      <c r="GT97" s="643"/>
      <c r="GU97" s="643"/>
      <c r="GV97" s="643"/>
      <c r="GW97" s="643"/>
      <c r="GX97" s="643"/>
      <c r="GY97" s="643"/>
      <c r="GZ97" s="643"/>
      <c r="HA97" s="643"/>
      <c r="HB97" s="643"/>
      <c r="HC97" s="643"/>
      <c r="HD97" s="643"/>
      <c r="HE97" s="643"/>
      <c r="HF97" s="643"/>
      <c r="HG97" s="643"/>
      <c r="HH97" s="643"/>
      <c r="HI97" s="643"/>
      <c r="HJ97" s="643"/>
      <c r="HK97" s="643"/>
      <c r="HL97" s="643"/>
      <c r="HM97" s="643"/>
      <c r="HN97" s="643"/>
      <c r="HO97" s="643"/>
      <c r="HP97" s="643"/>
      <c r="HQ97" s="643"/>
      <c r="HR97" s="643"/>
      <c r="HS97" s="643"/>
      <c r="HT97" s="643"/>
      <c r="HU97" s="643"/>
      <c r="HV97" s="643"/>
      <c r="HW97" s="643"/>
      <c r="HX97" s="643"/>
      <c r="HY97" s="643"/>
      <c r="HZ97" s="643"/>
      <c r="IA97" s="643"/>
      <c r="IB97" s="643"/>
      <c r="IC97" s="643"/>
      <c r="ID97" s="643"/>
      <c r="IE97" s="643"/>
      <c r="IF97" s="643"/>
      <c r="IG97" s="643"/>
      <c r="IH97" s="643"/>
      <c r="II97" s="643"/>
      <c r="IJ97" s="643"/>
      <c r="IK97" s="643"/>
      <c r="IL97" s="643"/>
      <c r="IM97" s="643"/>
      <c r="IN97" s="643"/>
      <c r="IO97" s="643"/>
      <c r="IP97" s="643"/>
      <c r="IQ97" s="643"/>
      <c r="IR97" s="643"/>
      <c r="IS97" s="643"/>
    </row>
    <row r="98" spans="1:253" ht="30.75" customHeight="1">
      <c r="A98" s="666">
        <v>89</v>
      </c>
      <c r="B98" s="679"/>
      <c r="C98" s="649" t="s">
        <v>678</v>
      </c>
      <c r="D98" s="650"/>
      <c r="E98" s="650"/>
      <c r="F98" s="650">
        <f t="shared" si="6"/>
        <v>0</v>
      </c>
      <c r="G98" s="650"/>
      <c r="H98" s="650"/>
      <c r="I98" s="650">
        <f t="shared" si="4"/>
        <v>0</v>
      </c>
      <c r="J98" s="651" t="e">
        <f t="shared" si="5"/>
        <v>#DIV/0!</v>
      </c>
      <c r="K98" s="651" t="e">
        <f t="shared" si="7"/>
        <v>#DIV/0!</v>
      </c>
      <c r="L98" s="643"/>
      <c r="M98" s="643"/>
      <c r="N98" s="643"/>
      <c r="O98" s="643"/>
      <c r="P98" s="643"/>
      <c r="Q98" s="643"/>
      <c r="R98" s="643"/>
      <c r="S98" s="643"/>
      <c r="T98" s="643"/>
      <c r="U98" s="643"/>
      <c r="V98" s="643"/>
      <c r="W98" s="643"/>
      <c r="X98" s="643"/>
      <c r="Y98" s="643"/>
      <c r="Z98" s="643"/>
      <c r="AA98" s="643"/>
      <c r="AB98" s="643"/>
      <c r="AC98" s="643"/>
      <c r="AD98" s="643"/>
      <c r="AE98" s="643"/>
      <c r="AF98" s="643"/>
      <c r="AG98" s="643"/>
      <c r="AH98" s="643"/>
      <c r="AI98" s="643"/>
      <c r="AJ98" s="643"/>
      <c r="AK98" s="643"/>
      <c r="AL98" s="643"/>
      <c r="AM98" s="643"/>
      <c r="AN98" s="643"/>
      <c r="AO98" s="643"/>
      <c r="AP98" s="643"/>
      <c r="AQ98" s="643"/>
      <c r="AR98" s="643"/>
      <c r="AS98" s="643"/>
      <c r="AT98" s="643"/>
      <c r="AU98" s="643"/>
      <c r="AV98" s="643"/>
      <c r="AW98" s="643"/>
      <c r="AX98" s="643"/>
      <c r="AY98" s="643"/>
      <c r="AZ98" s="643"/>
      <c r="BA98" s="643"/>
      <c r="BB98" s="643"/>
      <c r="BC98" s="643"/>
      <c r="BD98" s="643"/>
      <c r="BE98" s="643"/>
      <c r="BF98" s="643"/>
      <c r="BG98" s="643"/>
      <c r="BH98" s="643"/>
      <c r="BI98" s="643"/>
      <c r="BJ98" s="643"/>
      <c r="BK98" s="643"/>
      <c r="BL98" s="643"/>
      <c r="BM98" s="643"/>
      <c r="BN98" s="643"/>
      <c r="BO98" s="643"/>
      <c r="BP98" s="643"/>
      <c r="BQ98" s="643"/>
      <c r="BR98" s="643"/>
      <c r="BS98" s="643"/>
      <c r="BT98" s="643"/>
      <c r="BU98" s="643"/>
      <c r="BV98" s="643"/>
      <c r="BW98" s="643"/>
      <c r="BX98" s="643"/>
      <c r="BY98" s="643"/>
      <c r="BZ98" s="643"/>
      <c r="CA98" s="643"/>
      <c r="CB98" s="643"/>
      <c r="CC98" s="643"/>
      <c r="CD98" s="643"/>
      <c r="CE98" s="643"/>
      <c r="CF98" s="643"/>
      <c r="CG98" s="643"/>
      <c r="CH98" s="643"/>
      <c r="CI98" s="643"/>
      <c r="CJ98" s="643"/>
      <c r="CK98" s="643"/>
      <c r="CL98" s="643"/>
      <c r="CM98" s="643"/>
      <c r="CN98" s="643"/>
      <c r="CO98" s="643"/>
      <c r="CP98" s="643"/>
      <c r="CQ98" s="643"/>
      <c r="CR98" s="643"/>
      <c r="CS98" s="643"/>
      <c r="CT98" s="643"/>
      <c r="CU98" s="643"/>
      <c r="CV98" s="643"/>
      <c r="CW98" s="643"/>
      <c r="CX98" s="643"/>
      <c r="CY98" s="643"/>
      <c r="CZ98" s="643"/>
      <c r="DA98" s="643"/>
      <c r="DB98" s="643"/>
      <c r="DC98" s="643"/>
      <c r="DD98" s="643"/>
      <c r="DE98" s="643"/>
      <c r="DF98" s="643"/>
      <c r="DG98" s="643"/>
      <c r="DH98" s="643"/>
      <c r="DI98" s="643"/>
      <c r="DJ98" s="643"/>
      <c r="DK98" s="643"/>
      <c r="DL98" s="643"/>
      <c r="DM98" s="643"/>
      <c r="DN98" s="643"/>
      <c r="DO98" s="643"/>
      <c r="DP98" s="643"/>
      <c r="DQ98" s="643"/>
      <c r="DR98" s="643"/>
      <c r="DS98" s="643"/>
      <c r="DT98" s="643"/>
      <c r="DU98" s="643"/>
      <c r="DV98" s="643"/>
      <c r="DW98" s="643"/>
      <c r="DX98" s="643"/>
      <c r="DY98" s="643"/>
      <c r="DZ98" s="643"/>
      <c r="EA98" s="643"/>
      <c r="EB98" s="643"/>
      <c r="EC98" s="643"/>
      <c r="ED98" s="643"/>
      <c r="EE98" s="643"/>
      <c r="EF98" s="643"/>
      <c r="EG98" s="643"/>
      <c r="EH98" s="643"/>
      <c r="EI98" s="643"/>
      <c r="EJ98" s="643"/>
      <c r="EK98" s="643"/>
      <c r="EL98" s="643"/>
      <c r="EM98" s="643"/>
      <c r="EN98" s="643"/>
      <c r="EO98" s="643"/>
      <c r="EP98" s="643"/>
      <c r="EQ98" s="643"/>
      <c r="ER98" s="643"/>
      <c r="ES98" s="643"/>
      <c r="ET98" s="643"/>
      <c r="EU98" s="643"/>
      <c r="EV98" s="643"/>
      <c r="EW98" s="643"/>
      <c r="EX98" s="643"/>
      <c r="EY98" s="643"/>
      <c r="EZ98" s="643"/>
      <c r="FA98" s="643"/>
      <c r="FB98" s="643"/>
      <c r="FC98" s="643"/>
      <c r="FD98" s="643"/>
      <c r="FE98" s="643"/>
      <c r="FF98" s="643"/>
      <c r="FG98" s="643"/>
      <c r="FH98" s="643"/>
      <c r="FI98" s="643"/>
      <c r="FJ98" s="643"/>
      <c r="FK98" s="643"/>
      <c r="FL98" s="643"/>
      <c r="FM98" s="643"/>
      <c r="FN98" s="643"/>
      <c r="FO98" s="643"/>
      <c r="FP98" s="643"/>
      <c r="FQ98" s="643"/>
      <c r="FR98" s="643"/>
      <c r="FS98" s="643"/>
      <c r="FT98" s="643"/>
      <c r="FU98" s="643"/>
      <c r="FV98" s="643"/>
      <c r="FW98" s="643"/>
      <c r="FX98" s="643"/>
      <c r="FY98" s="643"/>
      <c r="FZ98" s="643"/>
      <c r="GA98" s="643"/>
      <c r="GB98" s="643"/>
      <c r="GC98" s="643"/>
      <c r="GD98" s="643"/>
      <c r="GE98" s="643"/>
      <c r="GF98" s="643"/>
      <c r="GG98" s="643"/>
      <c r="GH98" s="643"/>
      <c r="GI98" s="643"/>
      <c r="GJ98" s="643"/>
      <c r="GK98" s="643"/>
      <c r="GL98" s="643"/>
      <c r="GM98" s="643"/>
      <c r="GN98" s="643"/>
      <c r="GO98" s="643"/>
      <c r="GP98" s="643"/>
      <c r="GQ98" s="643"/>
      <c r="GR98" s="643"/>
      <c r="GS98" s="643"/>
      <c r="GT98" s="643"/>
      <c r="GU98" s="643"/>
      <c r="GV98" s="643"/>
      <c r="GW98" s="643"/>
      <c r="GX98" s="643"/>
      <c r="GY98" s="643"/>
      <c r="GZ98" s="643"/>
      <c r="HA98" s="643"/>
      <c r="HB98" s="643"/>
      <c r="HC98" s="643"/>
      <c r="HD98" s="643"/>
      <c r="HE98" s="643"/>
      <c r="HF98" s="643"/>
      <c r="HG98" s="643"/>
      <c r="HH98" s="643"/>
      <c r="HI98" s="643"/>
      <c r="HJ98" s="643"/>
      <c r="HK98" s="643"/>
      <c r="HL98" s="643"/>
      <c r="HM98" s="643"/>
      <c r="HN98" s="643"/>
      <c r="HO98" s="643"/>
      <c r="HP98" s="643"/>
      <c r="HQ98" s="643"/>
      <c r="HR98" s="643"/>
      <c r="HS98" s="643"/>
      <c r="HT98" s="643"/>
      <c r="HU98" s="643"/>
      <c r="HV98" s="643"/>
      <c r="HW98" s="643"/>
      <c r="HX98" s="643"/>
      <c r="HY98" s="643"/>
      <c r="HZ98" s="643"/>
      <c r="IA98" s="643"/>
      <c r="IB98" s="643"/>
      <c r="IC98" s="643"/>
      <c r="ID98" s="643"/>
      <c r="IE98" s="643"/>
      <c r="IF98" s="643"/>
      <c r="IG98" s="643"/>
      <c r="IH98" s="643"/>
      <c r="II98" s="643"/>
      <c r="IJ98" s="643"/>
      <c r="IK98" s="643"/>
      <c r="IL98" s="643"/>
      <c r="IM98" s="643"/>
      <c r="IN98" s="643"/>
      <c r="IO98" s="643"/>
      <c r="IP98" s="643"/>
      <c r="IQ98" s="643"/>
      <c r="IR98" s="643"/>
      <c r="IS98" s="643"/>
    </row>
    <row r="99" spans="1:253" ht="21" customHeight="1">
      <c r="A99" s="652">
        <v>90</v>
      </c>
      <c r="B99" s="681"/>
      <c r="C99" s="660" t="s">
        <v>791</v>
      </c>
      <c r="D99" s="654">
        <f>SUM(D100+D104)</f>
        <v>0</v>
      </c>
      <c r="E99" s="654">
        <f>SUM(E100+E104)</f>
        <v>0</v>
      </c>
      <c r="F99" s="655">
        <f t="shared" si="6"/>
        <v>0</v>
      </c>
      <c r="G99" s="654">
        <f>SUM(G100+G104)</f>
        <v>0</v>
      </c>
      <c r="H99" s="654">
        <f>SUM(H100+H104)</f>
        <v>0</v>
      </c>
      <c r="I99" s="654">
        <f t="shared" si="4"/>
        <v>0</v>
      </c>
      <c r="J99" s="656" t="e">
        <f t="shared" si="5"/>
        <v>#DIV/0!</v>
      </c>
      <c r="K99" s="664" t="e">
        <f t="shared" si="7"/>
        <v>#DIV/0!</v>
      </c>
      <c r="L99" s="643"/>
      <c r="M99" s="643"/>
      <c r="N99" s="643"/>
      <c r="O99" s="643"/>
      <c r="P99" s="643"/>
      <c r="Q99" s="643"/>
      <c r="R99" s="643"/>
      <c r="S99" s="643"/>
      <c r="T99" s="643"/>
      <c r="U99" s="643"/>
      <c r="V99" s="643"/>
      <c r="W99" s="643"/>
      <c r="X99" s="643"/>
      <c r="Y99" s="643"/>
      <c r="Z99" s="643"/>
      <c r="AA99" s="643"/>
      <c r="AB99" s="643"/>
      <c r="AC99" s="643"/>
      <c r="AD99" s="643"/>
      <c r="AE99" s="643"/>
      <c r="AF99" s="643"/>
      <c r="AG99" s="643"/>
      <c r="AH99" s="643"/>
      <c r="AI99" s="643"/>
      <c r="AJ99" s="643"/>
      <c r="AK99" s="643"/>
      <c r="AL99" s="643"/>
      <c r="AM99" s="643"/>
      <c r="AN99" s="643"/>
      <c r="AO99" s="643"/>
      <c r="AP99" s="643"/>
      <c r="AQ99" s="643"/>
      <c r="AR99" s="643"/>
      <c r="AS99" s="643"/>
      <c r="AT99" s="643"/>
      <c r="AU99" s="643"/>
      <c r="AV99" s="643"/>
      <c r="AW99" s="643"/>
      <c r="AX99" s="643"/>
      <c r="AY99" s="643"/>
      <c r="AZ99" s="643"/>
      <c r="BA99" s="643"/>
      <c r="BB99" s="643"/>
      <c r="BC99" s="643"/>
      <c r="BD99" s="643"/>
      <c r="BE99" s="643"/>
      <c r="BF99" s="643"/>
      <c r="BG99" s="643"/>
      <c r="BH99" s="643"/>
      <c r="BI99" s="643"/>
      <c r="BJ99" s="643"/>
      <c r="BK99" s="643"/>
      <c r="BL99" s="643"/>
      <c r="BM99" s="643"/>
      <c r="BN99" s="643"/>
      <c r="BO99" s="643"/>
      <c r="BP99" s="643"/>
      <c r="BQ99" s="643"/>
      <c r="BR99" s="643"/>
      <c r="BS99" s="643"/>
      <c r="BT99" s="643"/>
      <c r="BU99" s="643"/>
      <c r="BV99" s="643"/>
      <c r="BW99" s="643"/>
      <c r="BX99" s="643"/>
      <c r="BY99" s="643"/>
      <c r="BZ99" s="643"/>
      <c r="CA99" s="643"/>
      <c r="CB99" s="643"/>
      <c r="CC99" s="643"/>
      <c r="CD99" s="643"/>
      <c r="CE99" s="643"/>
      <c r="CF99" s="643"/>
      <c r="CG99" s="643"/>
      <c r="CH99" s="643"/>
      <c r="CI99" s="643"/>
      <c r="CJ99" s="643"/>
      <c r="CK99" s="643"/>
      <c r="CL99" s="643"/>
      <c r="CM99" s="643"/>
      <c r="CN99" s="643"/>
      <c r="CO99" s="643"/>
      <c r="CP99" s="643"/>
      <c r="CQ99" s="643"/>
      <c r="CR99" s="643"/>
      <c r="CS99" s="643"/>
      <c r="CT99" s="643"/>
      <c r="CU99" s="643"/>
      <c r="CV99" s="643"/>
      <c r="CW99" s="643"/>
      <c r="CX99" s="643"/>
      <c r="CY99" s="643"/>
      <c r="CZ99" s="643"/>
      <c r="DA99" s="643"/>
      <c r="DB99" s="643"/>
      <c r="DC99" s="643"/>
      <c r="DD99" s="643"/>
      <c r="DE99" s="643"/>
      <c r="DF99" s="643"/>
      <c r="DG99" s="643"/>
      <c r="DH99" s="643"/>
      <c r="DI99" s="643"/>
      <c r="DJ99" s="643"/>
      <c r="DK99" s="643"/>
      <c r="DL99" s="643"/>
      <c r="DM99" s="643"/>
      <c r="DN99" s="643"/>
      <c r="DO99" s="643"/>
      <c r="DP99" s="643"/>
      <c r="DQ99" s="643"/>
      <c r="DR99" s="643"/>
      <c r="DS99" s="643"/>
      <c r="DT99" s="643"/>
      <c r="DU99" s="643"/>
      <c r="DV99" s="643"/>
      <c r="DW99" s="643"/>
      <c r="DX99" s="643"/>
      <c r="DY99" s="643"/>
      <c r="DZ99" s="643"/>
      <c r="EA99" s="643"/>
      <c r="EB99" s="643"/>
      <c r="EC99" s="643"/>
      <c r="ED99" s="643"/>
      <c r="EE99" s="643"/>
      <c r="EF99" s="643"/>
      <c r="EG99" s="643"/>
      <c r="EH99" s="643"/>
      <c r="EI99" s="643"/>
      <c r="EJ99" s="643"/>
      <c r="EK99" s="643"/>
      <c r="EL99" s="643"/>
      <c r="EM99" s="643"/>
      <c r="EN99" s="643"/>
      <c r="EO99" s="643"/>
      <c r="EP99" s="643"/>
      <c r="EQ99" s="643"/>
      <c r="ER99" s="643"/>
      <c r="ES99" s="643"/>
      <c r="ET99" s="643"/>
      <c r="EU99" s="643"/>
      <c r="EV99" s="643"/>
      <c r="EW99" s="643"/>
      <c r="EX99" s="643"/>
      <c r="EY99" s="643"/>
      <c r="EZ99" s="643"/>
      <c r="FA99" s="643"/>
      <c r="FB99" s="643"/>
      <c r="FC99" s="643"/>
      <c r="FD99" s="643"/>
      <c r="FE99" s="643"/>
      <c r="FF99" s="643"/>
      <c r="FG99" s="643"/>
      <c r="FH99" s="643"/>
      <c r="FI99" s="643"/>
      <c r="FJ99" s="643"/>
      <c r="FK99" s="643"/>
      <c r="FL99" s="643"/>
      <c r="FM99" s="643"/>
      <c r="FN99" s="643"/>
      <c r="FO99" s="643"/>
      <c r="FP99" s="643"/>
      <c r="FQ99" s="643"/>
      <c r="FR99" s="643"/>
      <c r="FS99" s="643"/>
      <c r="FT99" s="643"/>
      <c r="FU99" s="643"/>
      <c r="FV99" s="643"/>
      <c r="FW99" s="643"/>
      <c r="FX99" s="643"/>
      <c r="FY99" s="643"/>
      <c r="FZ99" s="643"/>
      <c r="GA99" s="643"/>
      <c r="GB99" s="643"/>
      <c r="GC99" s="643"/>
      <c r="GD99" s="643"/>
      <c r="GE99" s="643"/>
      <c r="GF99" s="643"/>
      <c r="GG99" s="643"/>
      <c r="GH99" s="643"/>
      <c r="GI99" s="643"/>
      <c r="GJ99" s="643"/>
      <c r="GK99" s="643"/>
      <c r="GL99" s="643"/>
      <c r="GM99" s="643"/>
      <c r="GN99" s="643"/>
      <c r="GO99" s="643"/>
      <c r="GP99" s="643"/>
      <c r="GQ99" s="643"/>
      <c r="GR99" s="643"/>
      <c r="GS99" s="643"/>
      <c r="GT99" s="643"/>
      <c r="GU99" s="643"/>
      <c r="GV99" s="643"/>
      <c r="GW99" s="643"/>
      <c r="GX99" s="643"/>
      <c r="GY99" s="643"/>
      <c r="GZ99" s="643"/>
      <c r="HA99" s="643"/>
      <c r="HB99" s="643"/>
      <c r="HC99" s="643"/>
      <c r="HD99" s="643"/>
      <c r="HE99" s="643"/>
      <c r="HF99" s="643"/>
      <c r="HG99" s="643"/>
      <c r="HH99" s="643"/>
      <c r="HI99" s="643"/>
      <c r="HJ99" s="643"/>
      <c r="HK99" s="643"/>
      <c r="HL99" s="643"/>
      <c r="HM99" s="643"/>
      <c r="HN99" s="643"/>
      <c r="HO99" s="643"/>
      <c r="HP99" s="643"/>
      <c r="HQ99" s="643"/>
      <c r="HR99" s="643"/>
      <c r="HS99" s="643"/>
      <c r="HT99" s="643"/>
      <c r="HU99" s="643"/>
      <c r="HV99" s="643"/>
      <c r="HW99" s="643"/>
      <c r="HX99" s="643"/>
      <c r="HY99" s="643"/>
      <c r="HZ99" s="643"/>
      <c r="IA99" s="643"/>
      <c r="IB99" s="643"/>
      <c r="IC99" s="643"/>
      <c r="ID99" s="643"/>
      <c r="IE99" s="643"/>
      <c r="IF99" s="643"/>
      <c r="IG99" s="643"/>
      <c r="IH99" s="643"/>
      <c r="II99" s="643"/>
      <c r="IJ99" s="643"/>
      <c r="IK99" s="643"/>
      <c r="IL99" s="643"/>
      <c r="IM99" s="643"/>
      <c r="IN99" s="643"/>
      <c r="IO99" s="643"/>
      <c r="IP99" s="643"/>
      <c r="IQ99" s="643"/>
      <c r="IR99" s="643"/>
      <c r="IS99" s="643"/>
    </row>
    <row r="100" spans="1:253" ht="15" customHeight="1">
      <c r="A100" s="652">
        <v>91</v>
      </c>
      <c r="B100" s="689">
        <v>815000</v>
      </c>
      <c r="C100" s="659" t="s">
        <v>792</v>
      </c>
      <c r="D100" s="654">
        <f>SUM(D101:D103)</f>
        <v>0</v>
      </c>
      <c r="E100" s="654">
        <f>SUM(E101:E103)</f>
        <v>0</v>
      </c>
      <c r="F100" s="655">
        <f t="shared" si="6"/>
        <v>0</v>
      </c>
      <c r="G100" s="654">
        <f>SUM(G101:G103)</f>
        <v>0</v>
      </c>
      <c r="H100" s="654">
        <f>SUM(H101:H103)</f>
        <v>0</v>
      </c>
      <c r="I100" s="654">
        <f t="shared" si="4"/>
        <v>0</v>
      </c>
      <c r="J100" s="656" t="e">
        <f t="shared" si="5"/>
        <v>#DIV/0!</v>
      </c>
      <c r="K100" s="664" t="e">
        <f t="shared" si="7"/>
        <v>#DIV/0!</v>
      </c>
      <c r="L100" s="643"/>
      <c r="M100" s="643"/>
      <c r="N100" s="643"/>
      <c r="O100" s="643"/>
      <c r="P100" s="643"/>
      <c r="Q100" s="643"/>
      <c r="R100" s="643"/>
      <c r="S100" s="643"/>
      <c r="T100" s="643"/>
      <c r="U100" s="643"/>
      <c r="V100" s="643"/>
      <c r="W100" s="643"/>
      <c r="X100" s="643"/>
      <c r="Y100" s="643"/>
      <c r="Z100" s="643"/>
      <c r="AA100" s="643"/>
      <c r="AB100" s="643"/>
      <c r="AC100" s="643"/>
      <c r="AD100" s="643"/>
      <c r="AE100" s="643"/>
      <c r="AF100" s="643"/>
      <c r="AG100" s="643"/>
      <c r="AH100" s="643"/>
      <c r="AI100" s="643"/>
      <c r="AJ100" s="643"/>
      <c r="AK100" s="643"/>
      <c r="AL100" s="643"/>
      <c r="AM100" s="643"/>
      <c r="AN100" s="643"/>
      <c r="AO100" s="643"/>
      <c r="AP100" s="643"/>
      <c r="AQ100" s="643"/>
      <c r="AR100" s="643"/>
      <c r="AS100" s="643"/>
      <c r="AT100" s="643"/>
      <c r="AU100" s="643"/>
      <c r="AV100" s="643"/>
      <c r="AW100" s="643"/>
      <c r="AX100" s="643"/>
      <c r="AY100" s="643"/>
      <c r="AZ100" s="643"/>
      <c r="BA100" s="643"/>
      <c r="BB100" s="643"/>
      <c r="BC100" s="643"/>
      <c r="BD100" s="643"/>
      <c r="BE100" s="643"/>
      <c r="BF100" s="643"/>
      <c r="BG100" s="643"/>
      <c r="BH100" s="643"/>
      <c r="BI100" s="643"/>
      <c r="BJ100" s="643"/>
      <c r="BK100" s="643"/>
      <c r="BL100" s="643"/>
      <c r="BM100" s="643"/>
      <c r="BN100" s="643"/>
      <c r="BO100" s="643"/>
      <c r="BP100" s="643"/>
      <c r="BQ100" s="643"/>
      <c r="BR100" s="643"/>
      <c r="BS100" s="643"/>
      <c r="BT100" s="643"/>
      <c r="BU100" s="643"/>
      <c r="BV100" s="643"/>
      <c r="BW100" s="643"/>
      <c r="BX100" s="643"/>
      <c r="BY100" s="643"/>
      <c r="BZ100" s="643"/>
      <c r="CA100" s="643"/>
      <c r="CB100" s="643"/>
      <c r="CC100" s="643"/>
      <c r="CD100" s="643"/>
      <c r="CE100" s="643"/>
      <c r="CF100" s="643"/>
      <c r="CG100" s="643"/>
      <c r="CH100" s="643"/>
      <c r="CI100" s="643"/>
      <c r="CJ100" s="643"/>
      <c r="CK100" s="643"/>
      <c r="CL100" s="643"/>
      <c r="CM100" s="643"/>
      <c r="CN100" s="643"/>
      <c r="CO100" s="643"/>
      <c r="CP100" s="643"/>
      <c r="CQ100" s="643"/>
      <c r="CR100" s="643"/>
      <c r="CS100" s="643"/>
      <c r="CT100" s="643"/>
      <c r="CU100" s="643"/>
      <c r="CV100" s="643"/>
      <c r="CW100" s="643"/>
      <c r="CX100" s="643"/>
      <c r="CY100" s="643"/>
      <c r="CZ100" s="643"/>
      <c r="DA100" s="643"/>
      <c r="DB100" s="643"/>
      <c r="DC100" s="643"/>
      <c r="DD100" s="643"/>
      <c r="DE100" s="643"/>
      <c r="DF100" s="643"/>
      <c r="DG100" s="643"/>
      <c r="DH100" s="643"/>
      <c r="DI100" s="643"/>
      <c r="DJ100" s="643"/>
      <c r="DK100" s="643"/>
      <c r="DL100" s="643"/>
      <c r="DM100" s="643"/>
      <c r="DN100" s="643"/>
      <c r="DO100" s="643"/>
      <c r="DP100" s="643"/>
      <c r="DQ100" s="643"/>
      <c r="DR100" s="643"/>
      <c r="DS100" s="643"/>
      <c r="DT100" s="643"/>
      <c r="DU100" s="643"/>
      <c r="DV100" s="643"/>
      <c r="DW100" s="643"/>
      <c r="DX100" s="643"/>
      <c r="DY100" s="643"/>
      <c r="DZ100" s="643"/>
      <c r="EA100" s="643"/>
      <c r="EB100" s="643"/>
      <c r="EC100" s="643"/>
      <c r="ED100" s="643"/>
      <c r="EE100" s="643"/>
      <c r="EF100" s="643"/>
      <c r="EG100" s="643"/>
      <c r="EH100" s="643"/>
      <c r="EI100" s="643"/>
      <c r="EJ100" s="643"/>
      <c r="EK100" s="643"/>
      <c r="EL100" s="643"/>
      <c r="EM100" s="643"/>
      <c r="EN100" s="643"/>
      <c r="EO100" s="643"/>
      <c r="EP100" s="643"/>
      <c r="EQ100" s="643"/>
      <c r="ER100" s="643"/>
      <c r="ES100" s="643"/>
      <c r="ET100" s="643"/>
      <c r="EU100" s="643"/>
      <c r="EV100" s="643"/>
      <c r="EW100" s="643"/>
      <c r="EX100" s="643"/>
      <c r="EY100" s="643"/>
      <c r="EZ100" s="643"/>
      <c r="FA100" s="643"/>
      <c r="FB100" s="643"/>
      <c r="FC100" s="643"/>
      <c r="FD100" s="643"/>
      <c r="FE100" s="643"/>
      <c r="FF100" s="643"/>
      <c r="FG100" s="643"/>
      <c r="FH100" s="643"/>
      <c r="FI100" s="643"/>
      <c r="FJ100" s="643"/>
      <c r="FK100" s="643"/>
      <c r="FL100" s="643"/>
      <c r="FM100" s="643"/>
      <c r="FN100" s="643"/>
      <c r="FO100" s="643"/>
      <c r="FP100" s="643"/>
      <c r="FQ100" s="643"/>
      <c r="FR100" s="643"/>
      <c r="FS100" s="643"/>
      <c r="FT100" s="643"/>
      <c r="FU100" s="643"/>
      <c r="FV100" s="643"/>
      <c r="FW100" s="643"/>
      <c r="FX100" s="643"/>
      <c r="FY100" s="643"/>
      <c r="FZ100" s="643"/>
      <c r="GA100" s="643"/>
      <c r="GB100" s="643"/>
      <c r="GC100" s="643"/>
      <c r="GD100" s="643"/>
      <c r="GE100" s="643"/>
      <c r="GF100" s="643"/>
      <c r="GG100" s="643"/>
      <c r="GH100" s="643"/>
      <c r="GI100" s="643"/>
      <c r="GJ100" s="643"/>
      <c r="GK100" s="643"/>
      <c r="GL100" s="643"/>
      <c r="GM100" s="643"/>
      <c r="GN100" s="643"/>
      <c r="GO100" s="643"/>
      <c r="GP100" s="643"/>
      <c r="GQ100" s="643"/>
      <c r="GR100" s="643"/>
      <c r="GS100" s="643"/>
      <c r="GT100" s="643"/>
      <c r="GU100" s="643"/>
      <c r="GV100" s="643"/>
      <c r="GW100" s="643"/>
      <c r="GX100" s="643"/>
      <c r="GY100" s="643"/>
      <c r="GZ100" s="643"/>
      <c r="HA100" s="643"/>
      <c r="HB100" s="643"/>
      <c r="HC100" s="643"/>
      <c r="HD100" s="643"/>
      <c r="HE100" s="643"/>
      <c r="HF100" s="643"/>
      <c r="HG100" s="643"/>
      <c r="HH100" s="643"/>
      <c r="HI100" s="643"/>
      <c r="HJ100" s="643"/>
      <c r="HK100" s="643"/>
      <c r="HL100" s="643"/>
      <c r="HM100" s="643"/>
      <c r="HN100" s="643"/>
      <c r="HO100" s="643"/>
      <c r="HP100" s="643"/>
      <c r="HQ100" s="643"/>
      <c r="HR100" s="643"/>
      <c r="HS100" s="643"/>
      <c r="HT100" s="643"/>
      <c r="HU100" s="643"/>
      <c r="HV100" s="643"/>
      <c r="HW100" s="643"/>
      <c r="HX100" s="643"/>
      <c r="HY100" s="643"/>
      <c r="HZ100" s="643"/>
      <c r="IA100" s="643"/>
      <c r="IB100" s="643"/>
      <c r="IC100" s="643"/>
      <c r="ID100" s="643"/>
      <c r="IE100" s="643"/>
      <c r="IF100" s="643"/>
      <c r="IG100" s="643"/>
      <c r="IH100" s="643"/>
      <c r="II100" s="643"/>
      <c r="IJ100" s="643"/>
      <c r="IK100" s="643"/>
      <c r="IL100" s="643"/>
      <c r="IM100" s="643"/>
      <c r="IN100" s="643"/>
      <c r="IO100" s="643"/>
      <c r="IP100" s="643"/>
      <c r="IQ100" s="643"/>
      <c r="IR100" s="643"/>
      <c r="IS100" s="643"/>
    </row>
    <row r="101" spans="1:253" ht="20.25" customHeight="1">
      <c r="A101" s="652">
        <v>92</v>
      </c>
      <c r="B101" s="670">
        <v>815100</v>
      </c>
      <c r="C101" s="659" t="s">
        <v>681</v>
      </c>
      <c r="D101" s="654"/>
      <c r="E101" s="654"/>
      <c r="F101" s="655">
        <f t="shared" si="6"/>
        <v>0</v>
      </c>
      <c r="G101" s="654"/>
      <c r="H101" s="654"/>
      <c r="I101" s="654">
        <f t="shared" si="4"/>
        <v>0</v>
      </c>
      <c r="J101" s="656" t="e">
        <f t="shared" si="5"/>
        <v>#DIV/0!</v>
      </c>
      <c r="K101" s="664" t="e">
        <f t="shared" si="7"/>
        <v>#DIV/0!</v>
      </c>
      <c r="L101" s="643"/>
      <c r="M101" s="643"/>
      <c r="N101" s="643"/>
      <c r="O101" s="643"/>
      <c r="P101" s="643"/>
      <c r="Q101" s="643"/>
      <c r="R101" s="643"/>
      <c r="S101" s="643"/>
      <c r="T101" s="643"/>
      <c r="U101" s="643"/>
      <c r="V101" s="643"/>
      <c r="W101" s="643"/>
      <c r="X101" s="643"/>
      <c r="Y101" s="643"/>
      <c r="Z101" s="643"/>
      <c r="AA101" s="643"/>
      <c r="AB101" s="643"/>
      <c r="AC101" s="643"/>
      <c r="AD101" s="643"/>
      <c r="AE101" s="643"/>
      <c r="AF101" s="643"/>
      <c r="AG101" s="643"/>
      <c r="AH101" s="643"/>
      <c r="AI101" s="643"/>
      <c r="AJ101" s="643"/>
      <c r="AK101" s="643"/>
      <c r="AL101" s="643"/>
      <c r="AM101" s="643"/>
      <c r="AN101" s="643"/>
      <c r="AO101" s="643"/>
      <c r="AP101" s="643"/>
      <c r="AQ101" s="643"/>
      <c r="AR101" s="643"/>
      <c r="AS101" s="643"/>
      <c r="AT101" s="643"/>
      <c r="AU101" s="643"/>
      <c r="AV101" s="643"/>
      <c r="AW101" s="643"/>
      <c r="AX101" s="643"/>
      <c r="AY101" s="643"/>
      <c r="AZ101" s="643"/>
      <c r="BA101" s="643"/>
      <c r="BB101" s="643"/>
      <c r="BC101" s="643"/>
      <c r="BD101" s="643"/>
      <c r="BE101" s="643"/>
      <c r="BF101" s="643"/>
      <c r="BG101" s="643"/>
      <c r="BH101" s="643"/>
      <c r="BI101" s="643"/>
      <c r="BJ101" s="643"/>
      <c r="BK101" s="643"/>
      <c r="BL101" s="643"/>
      <c r="BM101" s="643"/>
      <c r="BN101" s="643"/>
      <c r="BO101" s="643"/>
      <c r="BP101" s="643"/>
      <c r="BQ101" s="643"/>
      <c r="BR101" s="643"/>
      <c r="BS101" s="643"/>
      <c r="BT101" s="643"/>
      <c r="BU101" s="643"/>
      <c r="BV101" s="643"/>
      <c r="BW101" s="643"/>
      <c r="BX101" s="643"/>
      <c r="BY101" s="643"/>
      <c r="BZ101" s="643"/>
      <c r="CA101" s="643"/>
      <c r="CB101" s="643"/>
      <c r="CC101" s="643"/>
      <c r="CD101" s="643"/>
      <c r="CE101" s="643"/>
      <c r="CF101" s="643"/>
      <c r="CG101" s="643"/>
      <c r="CH101" s="643"/>
      <c r="CI101" s="643"/>
      <c r="CJ101" s="643"/>
      <c r="CK101" s="643"/>
      <c r="CL101" s="643"/>
      <c r="CM101" s="643"/>
      <c r="CN101" s="643"/>
      <c r="CO101" s="643"/>
      <c r="CP101" s="643"/>
      <c r="CQ101" s="643"/>
      <c r="CR101" s="643"/>
      <c r="CS101" s="643"/>
      <c r="CT101" s="643"/>
      <c r="CU101" s="643"/>
      <c r="CV101" s="643"/>
      <c r="CW101" s="643"/>
      <c r="CX101" s="643"/>
      <c r="CY101" s="643"/>
      <c r="CZ101" s="643"/>
      <c r="DA101" s="643"/>
      <c r="DB101" s="643"/>
      <c r="DC101" s="643"/>
      <c r="DD101" s="643"/>
      <c r="DE101" s="643"/>
      <c r="DF101" s="643"/>
      <c r="DG101" s="643"/>
      <c r="DH101" s="643"/>
      <c r="DI101" s="643"/>
      <c r="DJ101" s="643"/>
      <c r="DK101" s="643"/>
      <c r="DL101" s="643"/>
      <c r="DM101" s="643"/>
      <c r="DN101" s="643"/>
      <c r="DO101" s="643"/>
      <c r="DP101" s="643"/>
      <c r="DQ101" s="643"/>
      <c r="DR101" s="643"/>
      <c r="DS101" s="643"/>
      <c r="DT101" s="643"/>
      <c r="DU101" s="643"/>
      <c r="DV101" s="643"/>
      <c r="DW101" s="643"/>
      <c r="DX101" s="643"/>
      <c r="DY101" s="643"/>
      <c r="DZ101" s="643"/>
      <c r="EA101" s="643"/>
      <c r="EB101" s="643"/>
      <c r="EC101" s="643"/>
      <c r="ED101" s="643"/>
      <c r="EE101" s="643"/>
      <c r="EF101" s="643"/>
      <c r="EG101" s="643"/>
      <c r="EH101" s="643"/>
      <c r="EI101" s="643"/>
      <c r="EJ101" s="643"/>
      <c r="EK101" s="643"/>
      <c r="EL101" s="643"/>
      <c r="EM101" s="643"/>
      <c r="EN101" s="643"/>
      <c r="EO101" s="643"/>
      <c r="EP101" s="643"/>
      <c r="EQ101" s="643"/>
      <c r="ER101" s="643"/>
      <c r="ES101" s="643"/>
      <c r="ET101" s="643"/>
      <c r="EU101" s="643"/>
      <c r="EV101" s="643"/>
      <c r="EW101" s="643"/>
      <c r="EX101" s="643"/>
      <c r="EY101" s="643"/>
      <c r="EZ101" s="643"/>
      <c r="FA101" s="643"/>
      <c r="FB101" s="643"/>
      <c r="FC101" s="643"/>
      <c r="FD101" s="643"/>
      <c r="FE101" s="643"/>
      <c r="FF101" s="643"/>
      <c r="FG101" s="643"/>
      <c r="FH101" s="643"/>
      <c r="FI101" s="643"/>
      <c r="FJ101" s="643"/>
      <c r="FK101" s="643"/>
      <c r="FL101" s="643"/>
      <c r="FM101" s="643"/>
      <c r="FN101" s="643"/>
      <c r="FO101" s="643"/>
      <c r="FP101" s="643"/>
      <c r="FQ101" s="643"/>
      <c r="FR101" s="643"/>
      <c r="FS101" s="643"/>
      <c r="FT101" s="643"/>
      <c r="FU101" s="643"/>
      <c r="FV101" s="643"/>
      <c r="FW101" s="643"/>
      <c r="FX101" s="643"/>
      <c r="FY101" s="643"/>
      <c r="FZ101" s="643"/>
      <c r="GA101" s="643"/>
      <c r="GB101" s="643"/>
      <c r="GC101" s="643"/>
      <c r="GD101" s="643"/>
      <c r="GE101" s="643"/>
      <c r="GF101" s="643"/>
      <c r="GG101" s="643"/>
      <c r="GH101" s="643"/>
      <c r="GI101" s="643"/>
      <c r="GJ101" s="643"/>
      <c r="GK101" s="643"/>
      <c r="GL101" s="643"/>
      <c r="GM101" s="643"/>
      <c r="GN101" s="643"/>
      <c r="GO101" s="643"/>
      <c r="GP101" s="643"/>
      <c r="GQ101" s="643"/>
      <c r="GR101" s="643"/>
      <c r="GS101" s="643"/>
      <c r="GT101" s="643"/>
      <c r="GU101" s="643"/>
      <c r="GV101" s="643"/>
      <c r="GW101" s="643"/>
      <c r="GX101" s="643"/>
      <c r="GY101" s="643"/>
      <c r="GZ101" s="643"/>
      <c r="HA101" s="643"/>
      <c r="HB101" s="643"/>
      <c r="HC101" s="643"/>
      <c r="HD101" s="643"/>
      <c r="HE101" s="643"/>
      <c r="HF101" s="643"/>
      <c r="HG101" s="643"/>
      <c r="HH101" s="643"/>
      <c r="HI101" s="643"/>
      <c r="HJ101" s="643"/>
      <c r="HK101" s="643"/>
      <c r="HL101" s="643"/>
      <c r="HM101" s="643"/>
      <c r="HN101" s="643"/>
      <c r="HO101" s="643"/>
      <c r="HP101" s="643"/>
      <c r="HQ101" s="643"/>
      <c r="HR101" s="643"/>
      <c r="HS101" s="643"/>
      <c r="HT101" s="643"/>
      <c r="HU101" s="643"/>
      <c r="HV101" s="643"/>
      <c r="HW101" s="643"/>
      <c r="HX101" s="643"/>
      <c r="HY101" s="643"/>
      <c r="HZ101" s="643"/>
      <c r="IA101" s="643"/>
      <c r="IB101" s="643"/>
      <c r="IC101" s="643"/>
      <c r="ID101" s="643"/>
      <c r="IE101" s="643"/>
      <c r="IF101" s="643"/>
      <c r="IG101" s="643"/>
      <c r="IH101" s="643"/>
      <c r="II101" s="643"/>
      <c r="IJ101" s="643"/>
      <c r="IK101" s="643"/>
      <c r="IL101" s="643"/>
      <c r="IM101" s="643"/>
      <c r="IN101" s="643"/>
      <c r="IO101" s="643"/>
      <c r="IP101" s="643"/>
      <c r="IQ101" s="643"/>
      <c r="IR101" s="643"/>
      <c r="IS101" s="643"/>
    </row>
    <row r="102" spans="1:253" ht="15" customHeight="1">
      <c r="A102" s="652">
        <v>93</v>
      </c>
      <c r="B102" s="670">
        <v>815200</v>
      </c>
      <c r="C102" s="659" t="s">
        <v>682</v>
      </c>
      <c r="D102" s="654"/>
      <c r="E102" s="654"/>
      <c r="F102" s="655">
        <f t="shared" si="6"/>
        <v>0</v>
      </c>
      <c r="G102" s="654"/>
      <c r="H102" s="654"/>
      <c r="I102" s="654">
        <f t="shared" si="4"/>
        <v>0</v>
      </c>
      <c r="J102" s="656" t="e">
        <f t="shared" si="5"/>
        <v>#DIV/0!</v>
      </c>
      <c r="K102" s="664" t="e">
        <f t="shared" si="7"/>
        <v>#DIV/0!</v>
      </c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  <c r="AN102" s="643"/>
      <c r="AO102" s="643"/>
      <c r="AP102" s="643"/>
      <c r="AQ102" s="643"/>
      <c r="AR102" s="643"/>
      <c r="AS102" s="643"/>
      <c r="AT102" s="643"/>
      <c r="AU102" s="643"/>
      <c r="AV102" s="643"/>
      <c r="AW102" s="643"/>
      <c r="AX102" s="643"/>
      <c r="AY102" s="643"/>
      <c r="AZ102" s="643"/>
      <c r="BA102" s="643"/>
      <c r="BB102" s="643"/>
      <c r="BC102" s="643"/>
      <c r="BD102" s="643"/>
      <c r="BE102" s="643"/>
      <c r="BF102" s="643"/>
      <c r="BG102" s="643"/>
      <c r="BH102" s="643"/>
      <c r="BI102" s="643"/>
      <c r="BJ102" s="643"/>
      <c r="BK102" s="643"/>
      <c r="BL102" s="643"/>
      <c r="BM102" s="643"/>
      <c r="BN102" s="643"/>
      <c r="BO102" s="643"/>
      <c r="BP102" s="643"/>
      <c r="BQ102" s="643"/>
      <c r="BR102" s="643"/>
      <c r="BS102" s="643"/>
      <c r="BT102" s="643"/>
      <c r="BU102" s="643"/>
      <c r="BV102" s="643"/>
      <c r="BW102" s="643"/>
      <c r="BX102" s="643"/>
      <c r="BY102" s="643"/>
      <c r="BZ102" s="643"/>
      <c r="CA102" s="643"/>
      <c r="CB102" s="643"/>
      <c r="CC102" s="643"/>
      <c r="CD102" s="643"/>
      <c r="CE102" s="643"/>
      <c r="CF102" s="643"/>
      <c r="CG102" s="643"/>
      <c r="CH102" s="643"/>
      <c r="CI102" s="643"/>
      <c r="CJ102" s="643"/>
      <c r="CK102" s="643"/>
      <c r="CL102" s="643"/>
      <c r="CM102" s="643"/>
      <c r="CN102" s="643"/>
      <c r="CO102" s="643"/>
      <c r="CP102" s="643"/>
      <c r="CQ102" s="643"/>
      <c r="CR102" s="643"/>
      <c r="CS102" s="643"/>
      <c r="CT102" s="643"/>
      <c r="CU102" s="643"/>
      <c r="CV102" s="643"/>
      <c r="CW102" s="643"/>
      <c r="CX102" s="643"/>
      <c r="CY102" s="643"/>
      <c r="CZ102" s="643"/>
      <c r="DA102" s="643"/>
      <c r="DB102" s="643"/>
      <c r="DC102" s="643"/>
      <c r="DD102" s="643"/>
      <c r="DE102" s="643"/>
      <c r="DF102" s="643"/>
      <c r="DG102" s="643"/>
      <c r="DH102" s="643"/>
      <c r="DI102" s="643"/>
      <c r="DJ102" s="643"/>
      <c r="DK102" s="643"/>
      <c r="DL102" s="643"/>
      <c r="DM102" s="643"/>
      <c r="DN102" s="643"/>
      <c r="DO102" s="643"/>
      <c r="DP102" s="643"/>
      <c r="DQ102" s="643"/>
      <c r="DR102" s="643"/>
      <c r="DS102" s="643"/>
      <c r="DT102" s="643"/>
      <c r="DU102" s="643"/>
      <c r="DV102" s="643"/>
      <c r="DW102" s="643"/>
      <c r="DX102" s="643"/>
      <c r="DY102" s="643"/>
      <c r="DZ102" s="643"/>
      <c r="EA102" s="643"/>
      <c r="EB102" s="643"/>
      <c r="EC102" s="643"/>
      <c r="ED102" s="643"/>
      <c r="EE102" s="643"/>
      <c r="EF102" s="643"/>
      <c r="EG102" s="643"/>
      <c r="EH102" s="643"/>
      <c r="EI102" s="643"/>
      <c r="EJ102" s="643"/>
      <c r="EK102" s="643"/>
      <c r="EL102" s="643"/>
      <c r="EM102" s="643"/>
      <c r="EN102" s="643"/>
      <c r="EO102" s="643"/>
      <c r="EP102" s="643"/>
      <c r="EQ102" s="643"/>
      <c r="ER102" s="643"/>
      <c r="ES102" s="643"/>
      <c r="ET102" s="643"/>
      <c r="EU102" s="643"/>
      <c r="EV102" s="643"/>
      <c r="EW102" s="643"/>
      <c r="EX102" s="643"/>
      <c r="EY102" s="643"/>
      <c r="EZ102" s="643"/>
      <c r="FA102" s="643"/>
      <c r="FB102" s="643"/>
      <c r="FC102" s="643"/>
      <c r="FD102" s="643"/>
      <c r="FE102" s="643"/>
      <c r="FF102" s="643"/>
      <c r="FG102" s="643"/>
      <c r="FH102" s="643"/>
      <c r="FI102" s="643"/>
      <c r="FJ102" s="643"/>
      <c r="FK102" s="643"/>
      <c r="FL102" s="643"/>
      <c r="FM102" s="643"/>
      <c r="FN102" s="643"/>
      <c r="FO102" s="643"/>
      <c r="FP102" s="643"/>
      <c r="FQ102" s="643"/>
      <c r="FR102" s="643"/>
      <c r="FS102" s="643"/>
      <c r="FT102" s="643"/>
      <c r="FU102" s="643"/>
      <c r="FV102" s="643"/>
      <c r="FW102" s="643"/>
      <c r="FX102" s="643"/>
      <c r="FY102" s="643"/>
      <c r="FZ102" s="643"/>
      <c r="GA102" s="643"/>
      <c r="GB102" s="643"/>
      <c r="GC102" s="643"/>
      <c r="GD102" s="643"/>
      <c r="GE102" s="643"/>
      <c r="GF102" s="643"/>
      <c r="GG102" s="643"/>
      <c r="GH102" s="643"/>
      <c r="GI102" s="643"/>
      <c r="GJ102" s="643"/>
      <c r="GK102" s="643"/>
      <c r="GL102" s="643"/>
      <c r="GM102" s="643"/>
      <c r="GN102" s="643"/>
      <c r="GO102" s="643"/>
      <c r="GP102" s="643"/>
      <c r="GQ102" s="643"/>
      <c r="GR102" s="643"/>
      <c r="GS102" s="643"/>
      <c r="GT102" s="643"/>
      <c r="GU102" s="643"/>
      <c r="GV102" s="643"/>
      <c r="GW102" s="643"/>
      <c r="GX102" s="643"/>
      <c r="GY102" s="643"/>
      <c r="GZ102" s="643"/>
      <c r="HA102" s="643"/>
      <c r="HB102" s="643"/>
      <c r="HC102" s="643"/>
      <c r="HD102" s="643"/>
      <c r="HE102" s="643"/>
      <c r="HF102" s="643"/>
      <c r="HG102" s="643"/>
      <c r="HH102" s="643"/>
      <c r="HI102" s="643"/>
      <c r="HJ102" s="643"/>
      <c r="HK102" s="643"/>
      <c r="HL102" s="643"/>
      <c r="HM102" s="643"/>
      <c r="HN102" s="643"/>
      <c r="HO102" s="643"/>
      <c r="HP102" s="643"/>
      <c r="HQ102" s="643"/>
      <c r="HR102" s="643"/>
      <c r="HS102" s="643"/>
      <c r="HT102" s="643"/>
      <c r="HU102" s="643"/>
      <c r="HV102" s="643"/>
      <c r="HW102" s="643"/>
      <c r="HX102" s="643"/>
      <c r="HY102" s="643"/>
      <c r="HZ102" s="643"/>
      <c r="IA102" s="643"/>
      <c r="IB102" s="643"/>
      <c r="IC102" s="643"/>
      <c r="ID102" s="643"/>
      <c r="IE102" s="643"/>
      <c r="IF102" s="643"/>
      <c r="IG102" s="643"/>
      <c r="IH102" s="643"/>
      <c r="II102" s="643"/>
      <c r="IJ102" s="643"/>
      <c r="IK102" s="643"/>
      <c r="IL102" s="643"/>
      <c r="IM102" s="643"/>
      <c r="IN102" s="643"/>
      <c r="IO102" s="643"/>
      <c r="IP102" s="643"/>
      <c r="IQ102" s="643"/>
      <c r="IR102" s="643"/>
      <c r="IS102" s="643"/>
    </row>
    <row r="103" spans="1:253" ht="15" customHeight="1">
      <c r="A103" s="652">
        <v>94</v>
      </c>
      <c r="B103" s="670">
        <v>815300</v>
      </c>
      <c r="C103" s="659" t="s">
        <v>793</v>
      </c>
      <c r="D103" s="654"/>
      <c r="E103" s="654"/>
      <c r="F103" s="655">
        <f t="shared" si="6"/>
        <v>0</v>
      </c>
      <c r="G103" s="654"/>
      <c r="H103" s="654"/>
      <c r="I103" s="654">
        <f t="shared" si="4"/>
        <v>0</v>
      </c>
      <c r="J103" s="656" t="e">
        <f t="shared" si="5"/>
        <v>#DIV/0!</v>
      </c>
      <c r="K103" s="664" t="e">
        <f t="shared" si="7"/>
        <v>#DIV/0!</v>
      </c>
      <c r="L103" s="643"/>
      <c r="M103" s="643"/>
      <c r="N103" s="643"/>
      <c r="O103" s="643"/>
      <c r="P103" s="643"/>
      <c r="Q103" s="643"/>
      <c r="R103" s="643"/>
      <c r="S103" s="643"/>
      <c r="T103" s="643"/>
      <c r="U103" s="643"/>
      <c r="V103" s="643"/>
      <c r="W103" s="643"/>
      <c r="X103" s="643"/>
      <c r="Y103" s="643"/>
      <c r="Z103" s="643"/>
      <c r="AA103" s="643"/>
      <c r="AB103" s="643"/>
      <c r="AC103" s="643"/>
      <c r="AD103" s="643"/>
      <c r="AE103" s="643"/>
      <c r="AF103" s="643"/>
      <c r="AG103" s="643"/>
      <c r="AH103" s="643"/>
      <c r="AI103" s="643"/>
      <c r="AJ103" s="643"/>
      <c r="AK103" s="643"/>
      <c r="AL103" s="643"/>
      <c r="AM103" s="643"/>
      <c r="AN103" s="643"/>
      <c r="AO103" s="643"/>
      <c r="AP103" s="643"/>
      <c r="AQ103" s="643"/>
      <c r="AR103" s="643"/>
      <c r="AS103" s="643"/>
      <c r="AT103" s="643"/>
      <c r="AU103" s="643"/>
      <c r="AV103" s="643"/>
      <c r="AW103" s="643"/>
      <c r="AX103" s="643"/>
      <c r="AY103" s="643"/>
      <c r="AZ103" s="643"/>
      <c r="BA103" s="643"/>
      <c r="BB103" s="643"/>
      <c r="BC103" s="643"/>
      <c r="BD103" s="643"/>
      <c r="BE103" s="643"/>
      <c r="BF103" s="643"/>
      <c r="BG103" s="643"/>
      <c r="BH103" s="643"/>
      <c r="BI103" s="643"/>
      <c r="BJ103" s="643"/>
      <c r="BK103" s="643"/>
      <c r="BL103" s="643"/>
      <c r="BM103" s="643"/>
      <c r="BN103" s="643"/>
      <c r="BO103" s="643"/>
      <c r="BP103" s="643"/>
      <c r="BQ103" s="643"/>
      <c r="BR103" s="643"/>
      <c r="BS103" s="643"/>
      <c r="BT103" s="643"/>
      <c r="BU103" s="643"/>
      <c r="BV103" s="643"/>
      <c r="BW103" s="643"/>
      <c r="BX103" s="643"/>
      <c r="BY103" s="643"/>
      <c r="BZ103" s="643"/>
      <c r="CA103" s="643"/>
      <c r="CB103" s="643"/>
      <c r="CC103" s="643"/>
      <c r="CD103" s="643"/>
      <c r="CE103" s="643"/>
      <c r="CF103" s="643"/>
      <c r="CG103" s="643"/>
      <c r="CH103" s="643"/>
      <c r="CI103" s="643"/>
      <c r="CJ103" s="643"/>
      <c r="CK103" s="643"/>
      <c r="CL103" s="643"/>
      <c r="CM103" s="643"/>
      <c r="CN103" s="643"/>
      <c r="CO103" s="643"/>
      <c r="CP103" s="643"/>
      <c r="CQ103" s="643"/>
      <c r="CR103" s="643"/>
      <c r="CS103" s="643"/>
      <c r="CT103" s="643"/>
      <c r="CU103" s="643"/>
      <c r="CV103" s="643"/>
      <c r="CW103" s="643"/>
      <c r="CX103" s="643"/>
      <c r="CY103" s="643"/>
      <c r="CZ103" s="643"/>
      <c r="DA103" s="643"/>
      <c r="DB103" s="643"/>
      <c r="DC103" s="643"/>
      <c r="DD103" s="643"/>
      <c r="DE103" s="643"/>
      <c r="DF103" s="643"/>
      <c r="DG103" s="643"/>
      <c r="DH103" s="643"/>
      <c r="DI103" s="643"/>
      <c r="DJ103" s="643"/>
      <c r="DK103" s="643"/>
      <c r="DL103" s="643"/>
      <c r="DM103" s="643"/>
      <c r="DN103" s="643"/>
      <c r="DO103" s="643"/>
      <c r="DP103" s="643"/>
      <c r="DQ103" s="643"/>
      <c r="DR103" s="643"/>
      <c r="DS103" s="643"/>
      <c r="DT103" s="643"/>
      <c r="DU103" s="643"/>
      <c r="DV103" s="643"/>
      <c r="DW103" s="643"/>
      <c r="DX103" s="643"/>
      <c r="DY103" s="643"/>
      <c r="DZ103" s="643"/>
      <c r="EA103" s="643"/>
      <c r="EB103" s="643"/>
      <c r="EC103" s="643"/>
      <c r="ED103" s="643"/>
      <c r="EE103" s="643"/>
      <c r="EF103" s="643"/>
      <c r="EG103" s="643"/>
      <c r="EH103" s="643"/>
      <c r="EI103" s="643"/>
      <c r="EJ103" s="643"/>
      <c r="EK103" s="643"/>
      <c r="EL103" s="643"/>
      <c r="EM103" s="643"/>
      <c r="EN103" s="643"/>
      <c r="EO103" s="643"/>
      <c r="EP103" s="643"/>
      <c r="EQ103" s="643"/>
      <c r="ER103" s="643"/>
      <c r="ES103" s="643"/>
      <c r="ET103" s="643"/>
      <c r="EU103" s="643"/>
      <c r="EV103" s="643"/>
      <c r="EW103" s="643"/>
      <c r="EX103" s="643"/>
      <c r="EY103" s="643"/>
      <c r="EZ103" s="643"/>
      <c r="FA103" s="643"/>
      <c r="FB103" s="643"/>
      <c r="FC103" s="643"/>
      <c r="FD103" s="643"/>
      <c r="FE103" s="643"/>
      <c r="FF103" s="643"/>
      <c r="FG103" s="643"/>
      <c r="FH103" s="643"/>
      <c r="FI103" s="643"/>
      <c r="FJ103" s="643"/>
      <c r="FK103" s="643"/>
      <c r="FL103" s="643"/>
      <c r="FM103" s="643"/>
      <c r="FN103" s="643"/>
      <c r="FO103" s="643"/>
      <c r="FP103" s="643"/>
      <c r="FQ103" s="643"/>
      <c r="FR103" s="643"/>
      <c r="FS103" s="643"/>
      <c r="FT103" s="643"/>
      <c r="FU103" s="643"/>
      <c r="FV103" s="643"/>
      <c r="FW103" s="643"/>
      <c r="FX103" s="643"/>
      <c r="FY103" s="643"/>
      <c r="FZ103" s="643"/>
      <c r="GA103" s="643"/>
      <c r="GB103" s="643"/>
      <c r="GC103" s="643"/>
      <c r="GD103" s="643"/>
      <c r="GE103" s="643"/>
      <c r="GF103" s="643"/>
      <c r="GG103" s="643"/>
      <c r="GH103" s="643"/>
      <c r="GI103" s="643"/>
      <c r="GJ103" s="643"/>
      <c r="GK103" s="643"/>
      <c r="GL103" s="643"/>
      <c r="GM103" s="643"/>
      <c r="GN103" s="643"/>
      <c r="GO103" s="643"/>
      <c r="GP103" s="643"/>
      <c r="GQ103" s="643"/>
      <c r="GR103" s="643"/>
      <c r="GS103" s="643"/>
      <c r="GT103" s="643"/>
      <c r="GU103" s="643"/>
      <c r="GV103" s="643"/>
      <c r="GW103" s="643"/>
      <c r="GX103" s="643"/>
      <c r="GY103" s="643"/>
      <c r="GZ103" s="643"/>
      <c r="HA103" s="643"/>
      <c r="HB103" s="643"/>
      <c r="HC103" s="643"/>
      <c r="HD103" s="643"/>
      <c r="HE103" s="643"/>
      <c r="HF103" s="643"/>
      <c r="HG103" s="643"/>
      <c r="HH103" s="643"/>
      <c r="HI103" s="643"/>
      <c r="HJ103" s="643"/>
      <c r="HK103" s="643"/>
      <c r="HL103" s="643"/>
      <c r="HM103" s="643"/>
      <c r="HN103" s="643"/>
      <c r="HO103" s="643"/>
      <c r="HP103" s="643"/>
      <c r="HQ103" s="643"/>
      <c r="HR103" s="643"/>
      <c r="HS103" s="643"/>
      <c r="HT103" s="643"/>
      <c r="HU103" s="643"/>
      <c r="HV103" s="643"/>
      <c r="HW103" s="643"/>
      <c r="HX103" s="643"/>
      <c r="HY103" s="643"/>
      <c r="HZ103" s="643"/>
      <c r="IA103" s="643"/>
      <c r="IB103" s="643"/>
      <c r="IC103" s="643"/>
      <c r="ID103" s="643"/>
      <c r="IE103" s="643"/>
      <c r="IF103" s="643"/>
      <c r="IG103" s="643"/>
      <c r="IH103" s="643"/>
      <c r="II103" s="643"/>
      <c r="IJ103" s="643"/>
      <c r="IK103" s="643"/>
      <c r="IL103" s="643"/>
      <c r="IM103" s="643"/>
      <c r="IN103" s="643"/>
      <c r="IO103" s="643"/>
      <c r="IP103" s="643"/>
      <c r="IQ103" s="643"/>
      <c r="IR103" s="643"/>
      <c r="IS103" s="643"/>
    </row>
    <row r="104" spans="1:253" ht="15" customHeight="1">
      <c r="A104" s="652">
        <v>95</v>
      </c>
      <c r="B104" s="658">
        <v>814000</v>
      </c>
      <c r="C104" s="659" t="s">
        <v>794</v>
      </c>
      <c r="D104" s="654">
        <f>SUM(D105:D107)</f>
        <v>0</v>
      </c>
      <c r="E104" s="654">
        <f>SUM(E105:E107)</f>
        <v>0</v>
      </c>
      <c r="F104" s="655">
        <f t="shared" si="6"/>
        <v>0</v>
      </c>
      <c r="G104" s="654">
        <f>SUM(G105:G107)</f>
        <v>0</v>
      </c>
      <c r="H104" s="654">
        <f>SUM(H105:H107)</f>
        <v>0</v>
      </c>
      <c r="I104" s="654">
        <f t="shared" si="4"/>
        <v>0</v>
      </c>
      <c r="J104" s="656" t="e">
        <f t="shared" si="5"/>
        <v>#DIV/0!</v>
      </c>
      <c r="K104" s="664" t="e">
        <f t="shared" si="7"/>
        <v>#DIV/0!</v>
      </c>
      <c r="L104" s="643"/>
      <c r="M104" s="643"/>
      <c r="N104" s="643"/>
      <c r="O104" s="643"/>
      <c r="P104" s="643"/>
      <c r="Q104" s="643"/>
      <c r="R104" s="643"/>
      <c r="S104" s="643"/>
      <c r="T104" s="643"/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3"/>
      <c r="AF104" s="643"/>
      <c r="AG104" s="643"/>
      <c r="AH104" s="643"/>
      <c r="AI104" s="643"/>
      <c r="AJ104" s="643"/>
      <c r="AK104" s="643"/>
      <c r="AL104" s="643"/>
      <c r="AM104" s="643"/>
      <c r="AN104" s="643"/>
      <c r="AO104" s="643"/>
      <c r="AP104" s="643"/>
      <c r="AQ104" s="643"/>
      <c r="AR104" s="643"/>
      <c r="AS104" s="643"/>
      <c r="AT104" s="643"/>
      <c r="AU104" s="643"/>
      <c r="AV104" s="643"/>
      <c r="AW104" s="643"/>
      <c r="AX104" s="643"/>
      <c r="AY104" s="643"/>
      <c r="AZ104" s="643"/>
      <c r="BA104" s="643"/>
      <c r="BB104" s="643"/>
      <c r="BC104" s="643"/>
      <c r="BD104" s="643"/>
      <c r="BE104" s="643"/>
      <c r="BF104" s="643"/>
      <c r="BG104" s="643"/>
      <c r="BH104" s="643"/>
      <c r="BI104" s="643"/>
      <c r="BJ104" s="643"/>
      <c r="BK104" s="643"/>
      <c r="BL104" s="643"/>
      <c r="BM104" s="643"/>
      <c r="BN104" s="643"/>
      <c r="BO104" s="643"/>
      <c r="BP104" s="643"/>
      <c r="BQ104" s="643"/>
      <c r="BR104" s="643"/>
      <c r="BS104" s="643"/>
      <c r="BT104" s="643"/>
      <c r="BU104" s="643"/>
      <c r="BV104" s="643"/>
      <c r="BW104" s="643"/>
      <c r="BX104" s="643"/>
      <c r="BY104" s="643"/>
      <c r="BZ104" s="643"/>
      <c r="CA104" s="643"/>
      <c r="CB104" s="643"/>
      <c r="CC104" s="643"/>
      <c r="CD104" s="643"/>
      <c r="CE104" s="643"/>
      <c r="CF104" s="643"/>
      <c r="CG104" s="643"/>
      <c r="CH104" s="643"/>
      <c r="CI104" s="643"/>
      <c r="CJ104" s="643"/>
      <c r="CK104" s="643"/>
      <c r="CL104" s="643"/>
      <c r="CM104" s="643"/>
      <c r="CN104" s="643"/>
      <c r="CO104" s="643"/>
      <c r="CP104" s="643"/>
      <c r="CQ104" s="643"/>
      <c r="CR104" s="643"/>
      <c r="CS104" s="643"/>
      <c r="CT104" s="643"/>
      <c r="CU104" s="643"/>
      <c r="CV104" s="643"/>
      <c r="CW104" s="643"/>
      <c r="CX104" s="643"/>
      <c r="CY104" s="643"/>
      <c r="CZ104" s="643"/>
      <c r="DA104" s="643"/>
      <c r="DB104" s="643"/>
      <c r="DC104" s="643"/>
      <c r="DD104" s="643"/>
      <c r="DE104" s="643"/>
      <c r="DF104" s="643"/>
      <c r="DG104" s="643"/>
      <c r="DH104" s="643"/>
      <c r="DI104" s="643"/>
      <c r="DJ104" s="643"/>
      <c r="DK104" s="643"/>
      <c r="DL104" s="643"/>
      <c r="DM104" s="643"/>
      <c r="DN104" s="643"/>
      <c r="DO104" s="643"/>
      <c r="DP104" s="643"/>
      <c r="DQ104" s="643"/>
      <c r="DR104" s="643"/>
      <c r="DS104" s="643"/>
      <c r="DT104" s="643"/>
      <c r="DU104" s="643"/>
      <c r="DV104" s="643"/>
      <c r="DW104" s="643"/>
      <c r="DX104" s="643"/>
      <c r="DY104" s="643"/>
      <c r="DZ104" s="643"/>
      <c r="EA104" s="643"/>
      <c r="EB104" s="643"/>
      <c r="EC104" s="643"/>
      <c r="ED104" s="643"/>
      <c r="EE104" s="643"/>
      <c r="EF104" s="643"/>
      <c r="EG104" s="643"/>
      <c r="EH104" s="643"/>
      <c r="EI104" s="643"/>
      <c r="EJ104" s="643"/>
      <c r="EK104" s="643"/>
      <c r="EL104" s="643"/>
      <c r="EM104" s="643"/>
      <c r="EN104" s="643"/>
      <c r="EO104" s="643"/>
      <c r="EP104" s="643"/>
      <c r="EQ104" s="643"/>
      <c r="ER104" s="643"/>
      <c r="ES104" s="643"/>
      <c r="ET104" s="643"/>
      <c r="EU104" s="643"/>
      <c r="EV104" s="643"/>
      <c r="EW104" s="643"/>
      <c r="EX104" s="643"/>
      <c r="EY104" s="643"/>
      <c r="EZ104" s="643"/>
      <c r="FA104" s="643"/>
      <c r="FB104" s="643"/>
      <c r="FC104" s="643"/>
      <c r="FD104" s="643"/>
      <c r="FE104" s="643"/>
      <c r="FF104" s="643"/>
      <c r="FG104" s="643"/>
      <c r="FH104" s="643"/>
      <c r="FI104" s="643"/>
      <c r="FJ104" s="643"/>
      <c r="FK104" s="643"/>
      <c r="FL104" s="643"/>
      <c r="FM104" s="643"/>
      <c r="FN104" s="643"/>
      <c r="FO104" s="643"/>
      <c r="FP104" s="643"/>
      <c r="FQ104" s="643"/>
      <c r="FR104" s="643"/>
      <c r="FS104" s="643"/>
      <c r="FT104" s="643"/>
      <c r="FU104" s="643"/>
      <c r="FV104" s="643"/>
      <c r="FW104" s="643"/>
      <c r="FX104" s="643"/>
      <c r="FY104" s="643"/>
      <c r="FZ104" s="643"/>
      <c r="GA104" s="643"/>
      <c r="GB104" s="643"/>
      <c r="GC104" s="643"/>
      <c r="GD104" s="643"/>
      <c r="GE104" s="643"/>
      <c r="GF104" s="643"/>
      <c r="GG104" s="643"/>
      <c r="GH104" s="643"/>
      <c r="GI104" s="643"/>
      <c r="GJ104" s="643"/>
      <c r="GK104" s="643"/>
      <c r="GL104" s="643"/>
      <c r="GM104" s="643"/>
      <c r="GN104" s="643"/>
      <c r="GO104" s="643"/>
      <c r="GP104" s="643"/>
      <c r="GQ104" s="643"/>
      <c r="GR104" s="643"/>
      <c r="GS104" s="643"/>
      <c r="GT104" s="643"/>
      <c r="GU104" s="643"/>
      <c r="GV104" s="643"/>
      <c r="GW104" s="643"/>
      <c r="GX104" s="643"/>
      <c r="GY104" s="643"/>
      <c r="GZ104" s="643"/>
      <c r="HA104" s="643"/>
      <c r="HB104" s="643"/>
      <c r="HC104" s="643"/>
      <c r="HD104" s="643"/>
      <c r="HE104" s="643"/>
      <c r="HF104" s="643"/>
      <c r="HG104" s="643"/>
      <c r="HH104" s="643"/>
      <c r="HI104" s="643"/>
      <c r="HJ104" s="643"/>
      <c r="HK104" s="643"/>
      <c r="HL104" s="643"/>
      <c r="HM104" s="643"/>
      <c r="HN104" s="643"/>
      <c r="HO104" s="643"/>
      <c r="HP104" s="643"/>
      <c r="HQ104" s="643"/>
      <c r="HR104" s="643"/>
      <c r="HS104" s="643"/>
      <c r="HT104" s="643"/>
      <c r="HU104" s="643"/>
      <c r="HV104" s="643"/>
      <c r="HW104" s="643"/>
      <c r="HX104" s="643"/>
      <c r="HY104" s="643"/>
      <c r="HZ104" s="643"/>
      <c r="IA104" s="643"/>
      <c r="IB104" s="643"/>
      <c r="IC104" s="643"/>
      <c r="ID104" s="643"/>
      <c r="IE104" s="643"/>
      <c r="IF104" s="643"/>
      <c r="IG104" s="643"/>
      <c r="IH104" s="643"/>
      <c r="II104" s="643"/>
      <c r="IJ104" s="643"/>
      <c r="IK104" s="643"/>
      <c r="IL104" s="643"/>
      <c r="IM104" s="643"/>
      <c r="IN104" s="643"/>
      <c r="IO104" s="643"/>
      <c r="IP104" s="643"/>
      <c r="IQ104" s="643"/>
      <c r="IR104" s="643"/>
      <c r="IS104" s="643"/>
    </row>
    <row r="105" spans="1:253" ht="13.5" customHeight="1">
      <c r="A105" s="652">
        <v>96</v>
      </c>
      <c r="B105" s="658">
        <v>814100</v>
      </c>
      <c r="C105" s="659" t="s">
        <v>681</v>
      </c>
      <c r="D105" s="654"/>
      <c r="E105" s="654"/>
      <c r="F105" s="655">
        <f t="shared" si="6"/>
        <v>0</v>
      </c>
      <c r="G105" s="654"/>
      <c r="H105" s="654"/>
      <c r="I105" s="654">
        <f t="shared" si="4"/>
        <v>0</v>
      </c>
      <c r="J105" s="656" t="e">
        <f t="shared" si="5"/>
        <v>#DIV/0!</v>
      </c>
      <c r="K105" s="664" t="e">
        <f t="shared" si="7"/>
        <v>#DIV/0!</v>
      </c>
      <c r="L105" s="643"/>
      <c r="M105" s="643"/>
      <c r="N105" s="643"/>
      <c r="O105" s="643"/>
      <c r="P105" s="643"/>
      <c r="Q105" s="643"/>
      <c r="R105" s="643"/>
      <c r="S105" s="643"/>
      <c r="T105" s="643"/>
      <c r="U105" s="643"/>
      <c r="V105" s="643"/>
      <c r="W105" s="643"/>
      <c r="X105" s="643"/>
      <c r="Y105" s="643"/>
      <c r="Z105" s="643"/>
      <c r="AA105" s="643"/>
      <c r="AB105" s="643"/>
      <c r="AC105" s="643"/>
      <c r="AD105" s="643"/>
      <c r="AE105" s="643"/>
      <c r="AF105" s="643"/>
      <c r="AG105" s="643"/>
      <c r="AH105" s="643"/>
      <c r="AI105" s="643"/>
      <c r="AJ105" s="643"/>
      <c r="AK105" s="643"/>
      <c r="AL105" s="643"/>
      <c r="AM105" s="643"/>
      <c r="AN105" s="643"/>
      <c r="AO105" s="643"/>
      <c r="AP105" s="643"/>
      <c r="AQ105" s="643"/>
      <c r="AR105" s="643"/>
      <c r="AS105" s="643"/>
      <c r="AT105" s="643"/>
      <c r="AU105" s="643"/>
      <c r="AV105" s="643"/>
      <c r="AW105" s="643"/>
      <c r="AX105" s="643"/>
      <c r="AY105" s="643"/>
      <c r="AZ105" s="643"/>
      <c r="BA105" s="643"/>
      <c r="BB105" s="643"/>
      <c r="BC105" s="643"/>
      <c r="BD105" s="643"/>
      <c r="BE105" s="643"/>
      <c r="BF105" s="643"/>
      <c r="BG105" s="643"/>
      <c r="BH105" s="643"/>
      <c r="BI105" s="643"/>
      <c r="BJ105" s="643"/>
      <c r="BK105" s="643"/>
      <c r="BL105" s="643"/>
      <c r="BM105" s="643"/>
      <c r="BN105" s="643"/>
      <c r="BO105" s="643"/>
      <c r="BP105" s="643"/>
      <c r="BQ105" s="643"/>
      <c r="BR105" s="643"/>
      <c r="BS105" s="643"/>
      <c r="BT105" s="643"/>
      <c r="BU105" s="643"/>
      <c r="BV105" s="643"/>
      <c r="BW105" s="643"/>
      <c r="BX105" s="643"/>
      <c r="BY105" s="643"/>
      <c r="BZ105" s="643"/>
      <c r="CA105" s="643"/>
      <c r="CB105" s="643"/>
      <c r="CC105" s="643"/>
      <c r="CD105" s="643"/>
      <c r="CE105" s="643"/>
      <c r="CF105" s="643"/>
      <c r="CG105" s="643"/>
      <c r="CH105" s="643"/>
      <c r="CI105" s="643"/>
      <c r="CJ105" s="643"/>
      <c r="CK105" s="643"/>
      <c r="CL105" s="643"/>
      <c r="CM105" s="643"/>
      <c r="CN105" s="643"/>
      <c r="CO105" s="643"/>
      <c r="CP105" s="643"/>
      <c r="CQ105" s="643"/>
      <c r="CR105" s="643"/>
      <c r="CS105" s="643"/>
      <c r="CT105" s="643"/>
      <c r="CU105" s="643"/>
      <c r="CV105" s="643"/>
      <c r="CW105" s="643"/>
      <c r="CX105" s="643"/>
      <c r="CY105" s="643"/>
      <c r="CZ105" s="643"/>
      <c r="DA105" s="643"/>
      <c r="DB105" s="643"/>
      <c r="DC105" s="643"/>
      <c r="DD105" s="643"/>
      <c r="DE105" s="643"/>
      <c r="DF105" s="643"/>
      <c r="DG105" s="643"/>
      <c r="DH105" s="643"/>
      <c r="DI105" s="643"/>
      <c r="DJ105" s="643"/>
      <c r="DK105" s="643"/>
      <c r="DL105" s="643"/>
      <c r="DM105" s="643"/>
      <c r="DN105" s="643"/>
      <c r="DO105" s="643"/>
      <c r="DP105" s="643"/>
      <c r="DQ105" s="643"/>
      <c r="DR105" s="643"/>
      <c r="DS105" s="643"/>
      <c r="DT105" s="643"/>
      <c r="DU105" s="643"/>
      <c r="DV105" s="643"/>
      <c r="DW105" s="643"/>
      <c r="DX105" s="643"/>
      <c r="DY105" s="643"/>
      <c r="DZ105" s="643"/>
      <c r="EA105" s="643"/>
      <c r="EB105" s="643"/>
      <c r="EC105" s="643"/>
      <c r="ED105" s="643"/>
      <c r="EE105" s="643"/>
      <c r="EF105" s="643"/>
      <c r="EG105" s="643"/>
      <c r="EH105" s="643"/>
      <c r="EI105" s="643"/>
      <c r="EJ105" s="643"/>
      <c r="EK105" s="643"/>
      <c r="EL105" s="643"/>
      <c r="EM105" s="643"/>
      <c r="EN105" s="643"/>
      <c r="EO105" s="643"/>
      <c r="EP105" s="643"/>
      <c r="EQ105" s="643"/>
      <c r="ER105" s="643"/>
      <c r="ES105" s="643"/>
      <c r="ET105" s="643"/>
      <c r="EU105" s="643"/>
      <c r="EV105" s="643"/>
      <c r="EW105" s="643"/>
      <c r="EX105" s="643"/>
      <c r="EY105" s="643"/>
      <c r="EZ105" s="643"/>
      <c r="FA105" s="643"/>
      <c r="FB105" s="643"/>
      <c r="FC105" s="643"/>
      <c r="FD105" s="643"/>
      <c r="FE105" s="643"/>
      <c r="FF105" s="643"/>
      <c r="FG105" s="643"/>
      <c r="FH105" s="643"/>
      <c r="FI105" s="643"/>
      <c r="FJ105" s="643"/>
      <c r="FK105" s="643"/>
      <c r="FL105" s="643"/>
      <c r="FM105" s="643"/>
      <c r="FN105" s="643"/>
      <c r="FO105" s="643"/>
      <c r="FP105" s="643"/>
      <c r="FQ105" s="643"/>
      <c r="FR105" s="643"/>
      <c r="FS105" s="643"/>
      <c r="FT105" s="643"/>
      <c r="FU105" s="643"/>
      <c r="FV105" s="643"/>
      <c r="FW105" s="643"/>
      <c r="FX105" s="643"/>
      <c r="FY105" s="643"/>
      <c r="FZ105" s="643"/>
      <c r="GA105" s="643"/>
      <c r="GB105" s="643"/>
      <c r="GC105" s="643"/>
      <c r="GD105" s="643"/>
      <c r="GE105" s="643"/>
      <c r="GF105" s="643"/>
      <c r="GG105" s="643"/>
      <c r="GH105" s="643"/>
      <c r="GI105" s="643"/>
      <c r="GJ105" s="643"/>
      <c r="GK105" s="643"/>
      <c r="GL105" s="643"/>
      <c r="GM105" s="643"/>
      <c r="GN105" s="643"/>
      <c r="GO105" s="643"/>
      <c r="GP105" s="643"/>
      <c r="GQ105" s="643"/>
      <c r="GR105" s="643"/>
      <c r="GS105" s="643"/>
      <c r="GT105" s="643"/>
      <c r="GU105" s="643"/>
      <c r="GV105" s="643"/>
      <c r="GW105" s="643"/>
      <c r="GX105" s="643"/>
      <c r="GY105" s="643"/>
      <c r="GZ105" s="643"/>
      <c r="HA105" s="643"/>
      <c r="HB105" s="643"/>
      <c r="HC105" s="643"/>
      <c r="HD105" s="643"/>
      <c r="HE105" s="643"/>
      <c r="HF105" s="643"/>
      <c r="HG105" s="643"/>
      <c r="HH105" s="643"/>
      <c r="HI105" s="643"/>
      <c r="HJ105" s="643"/>
      <c r="HK105" s="643"/>
      <c r="HL105" s="643"/>
      <c r="HM105" s="643"/>
      <c r="HN105" s="643"/>
      <c r="HO105" s="643"/>
      <c r="HP105" s="643"/>
      <c r="HQ105" s="643"/>
      <c r="HR105" s="643"/>
      <c r="HS105" s="643"/>
      <c r="HT105" s="643"/>
      <c r="HU105" s="643"/>
      <c r="HV105" s="643"/>
      <c r="HW105" s="643"/>
      <c r="HX105" s="643"/>
      <c r="HY105" s="643"/>
      <c r="HZ105" s="643"/>
      <c r="IA105" s="643"/>
      <c r="IB105" s="643"/>
      <c r="IC105" s="643"/>
      <c r="ID105" s="643"/>
      <c r="IE105" s="643"/>
      <c r="IF105" s="643"/>
      <c r="IG105" s="643"/>
      <c r="IH105" s="643"/>
      <c r="II105" s="643"/>
      <c r="IJ105" s="643"/>
      <c r="IK105" s="643"/>
      <c r="IL105" s="643"/>
      <c r="IM105" s="643"/>
      <c r="IN105" s="643"/>
      <c r="IO105" s="643"/>
      <c r="IP105" s="643"/>
      <c r="IQ105" s="643"/>
      <c r="IR105" s="643"/>
      <c r="IS105" s="643"/>
    </row>
    <row r="106" spans="1:253" ht="12.75" customHeight="1">
      <c r="A106" s="652">
        <v>97</v>
      </c>
      <c r="B106" s="658">
        <v>814200</v>
      </c>
      <c r="C106" s="659" t="s">
        <v>682</v>
      </c>
      <c r="D106" s="654"/>
      <c r="E106" s="654"/>
      <c r="F106" s="655">
        <f t="shared" si="6"/>
        <v>0</v>
      </c>
      <c r="G106" s="654"/>
      <c r="H106" s="654"/>
      <c r="I106" s="654">
        <f t="shared" si="4"/>
        <v>0</v>
      </c>
      <c r="J106" s="656" t="e">
        <f t="shared" si="5"/>
        <v>#DIV/0!</v>
      </c>
      <c r="K106" s="664" t="e">
        <f t="shared" si="7"/>
        <v>#DIV/0!</v>
      </c>
      <c r="L106" s="643"/>
      <c r="M106" s="643"/>
      <c r="N106" s="643"/>
      <c r="O106" s="643"/>
      <c r="P106" s="643"/>
      <c r="Q106" s="643"/>
      <c r="R106" s="643"/>
      <c r="S106" s="643"/>
      <c r="T106" s="643"/>
      <c r="U106" s="643"/>
      <c r="V106" s="643"/>
      <c r="W106" s="643"/>
      <c r="X106" s="643"/>
      <c r="Y106" s="643"/>
      <c r="Z106" s="643"/>
      <c r="AA106" s="643"/>
      <c r="AB106" s="643"/>
      <c r="AC106" s="643"/>
      <c r="AD106" s="643"/>
      <c r="AE106" s="643"/>
      <c r="AF106" s="643"/>
      <c r="AG106" s="643"/>
      <c r="AH106" s="643"/>
      <c r="AI106" s="643"/>
      <c r="AJ106" s="643"/>
      <c r="AK106" s="643"/>
      <c r="AL106" s="643"/>
      <c r="AM106" s="643"/>
      <c r="AN106" s="643"/>
      <c r="AO106" s="643"/>
      <c r="AP106" s="643"/>
      <c r="AQ106" s="643"/>
      <c r="AR106" s="643"/>
      <c r="AS106" s="643"/>
      <c r="AT106" s="643"/>
      <c r="AU106" s="643"/>
      <c r="AV106" s="643"/>
      <c r="AW106" s="643"/>
      <c r="AX106" s="643"/>
      <c r="AY106" s="643"/>
      <c r="AZ106" s="643"/>
      <c r="BA106" s="643"/>
      <c r="BB106" s="643"/>
      <c r="BC106" s="643"/>
      <c r="BD106" s="643"/>
      <c r="BE106" s="643"/>
      <c r="BF106" s="643"/>
      <c r="BG106" s="643"/>
      <c r="BH106" s="643"/>
      <c r="BI106" s="643"/>
      <c r="BJ106" s="643"/>
      <c r="BK106" s="643"/>
      <c r="BL106" s="643"/>
      <c r="BM106" s="643"/>
      <c r="BN106" s="643"/>
      <c r="BO106" s="643"/>
      <c r="BP106" s="643"/>
      <c r="BQ106" s="643"/>
      <c r="BR106" s="643"/>
      <c r="BS106" s="643"/>
      <c r="BT106" s="643"/>
      <c r="BU106" s="643"/>
      <c r="BV106" s="643"/>
      <c r="BW106" s="643"/>
      <c r="BX106" s="643"/>
      <c r="BY106" s="643"/>
      <c r="BZ106" s="643"/>
      <c r="CA106" s="643"/>
      <c r="CB106" s="643"/>
      <c r="CC106" s="643"/>
      <c r="CD106" s="643"/>
      <c r="CE106" s="643"/>
      <c r="CF106" s="643"/>
      <c r="CG106" s="643"/>
      <c r="CH106" s="643"/>
      <c r="CI106" s="643"/>
      <c r="CJ106" s="643"/>
      <c r="CK106" s="643"/>
      <c r="CL106" s="643"/>
      <c r="CM106" s="643"/>
      <c r="CN106" s="643"/>
      <c r="CO106" s="643"/>
      <c r="CP106" s="643"/>
      <c r="CQ106" s="643"/>
      <c r="CR106" s="643"/>
      <c r="CS106" s="643"/>
      <c r="CT106" s="643"/>
      <c r="CU106" s="643"/>
      <c r="CV106" s="643"/>
      <c r="CW106" s="643"/>
      <c r="CX106" s="643"/>
      <c r="CY106" s="643"/>
      <c r="CZ106" s="643"/>
      <c r="DA106" s="643"/>
      <c r="DB106" s="643"/>
      <c r="DC106" s="643"/>
      <c r="DD106" s="643"/>
      <c r="DE106" s="643"/>
      <c r="DF106" s="643"/>
      <c r="DG106" s="643"/>
      <c r="DH106" s="643"/>
      <c r="DI106" s="643"/>
      <c r="DJ106" s="643"/>
      <c r="DK106" s="643"/>
      <c r="DL106" s="643"/>
      <c r="DM106" s="643"/>
      <c r="DN106" s="643"/>
      <c r="DO106" s="643"/>
      <c r="DP106" s="643"/>
      <c r="DQ106" s="643"/>
      <c r="DR106" s="643"/>
      <c r="DS106" s="643"/>
      <c r="DT106" s="643"/>
      <c r="DU106" s="643"/>
      <c r="DV106" s="643"/>
      <c r="DW106" s="643"/>
      <c r="DX106" s="643"/>
      <c r="DY106" s="643"/>
      <c r="DZ106" s="643"/>
      <c r="EA106" s="643"/>
      <c r="EB106" s="643"/>
      <c r="EC106" s="643"/>
      <c r="ED106" s="643"/>
      <c r="EE106" s="643"/>
      <c r="EF106" s="643"/>
      <c r="EG106" s="643"/>
      <c r="EH106" s="643"/>
      <c r="EI106" s="643"/>
      <c r="EJ106" s="643"/>
      <c r="EK106" s="643"/>
      <c r="EL106" s="643"/>
      <c r="EM106" s="643"/>
      <c r="EN106" s="643"/>
      <c r="EO106" s="643"/>
      <c r="EP106" s="643"/>
      <c r="EQ106" s="643"/>
      <c r="ER106" s="643"/>
      <c r="ES106" s="643"/>
      <c r="ET106" s="643"/>
      <c r="EU106" s="643"/>
      <c r="EV106" s="643"/>
      <c r="EW106" s="643"/>
      <c r="EX106" s="643"/>
      <c r="EY106" s="643"/>
      <c r="EZ106" s="643"/>
      <c r="FA106" s="643"/>
      <c r="FB106" s="643"/>
      <c r="FC106" s="643"/>
      <c r="FD106" s="643"/>
      <c r="FE106" s="643"/>
      <c r="FF106" s="643"/>
      <c r="FG106" s="643"/>
      <c r="FH106" s="643"/>
      <c r="FI106" s="643"/>
      <c r="FJ106" s="643"/>
      <c r="FK106" s="643"/>
      <c r="FL106" s="643"/>
      <c r="FM106" s="643"/>
      <c r="FN106" s="643"/>
      <c r="FO106" s="643"/>
      <c r="FP106" s="643"/>
      <c r="FQ106" s="643"/>
      <c r="FR106" s="643"/>
      <c r="FS106" s="643"/>
      <c r="FT106" s="643"/>
      <c r="FU106" s="643"/>
      <c r="FV106" s="643"/>
      <c r="FW106" s="643"/>
      <c r="FX106" s="643"/>
      <c r="FY106" s="643"/>
      <c r="FZ106" s="643"/>
      <c r="GA106" s="643"/>
      <c r="GB106" s="643"/>
      <c r="GC106" s="643"/>
      <c r="GD106" s="643"/>
      <c r="GE106" s="643"/>
      <c r="GF106" s="643"/>
      <c r="GG106" s="643"/>
      <c r="GH106" s="643"/>
      <c r="GI106" s="643"/>
      <c r="GJ106" s="643"/>
      <c r="GK106" s="643"/>
      <c r="GL106" s="643"/>
      <c r="GM106" s="643"/>
      <c r="GN106" s="643"/>
      <c r="GO106" s="643"/>
      <c r="GP106" s="643"/>
      <c r="GQ106" s="643"/>
      <c r="GR106" s="643"/>
      <c r="GS106" s="643"/>
      <c r="GT106" s="643"/>
      <c r="GU106" s="643"/>
      <c r="GV106" s="643"/>
      <c r="GW106" s="643"/>
      <c r="GX106" s="643"/>
      <c r="GY106" s="643"/>
      <c r="GZ106" s="643"/>
      <c r="HA106" s="643"/>
      <c r="HB106" s="643"/>
      <c r="HC106" s="643"/>
      <c r="HD106" s="643"/>
      <c r="HE106" s="643"/>
      <c r="HF106" s="643"/>
      <c r="HG106" s="643"/>
      <c r="HH106" s="643"/>
      <c r="HI106" s="643"/>
      <c r="HJ106" s="643"/>
      <c r="HK106" s="643"/>
      <c r="HL106" s="643"/>
      <c r="HM106" s="643"/>
      <c r="HN106" s="643"/>
      <c r="HO106" s="643"/>
      <c r="HP106" s="643"/>
      <c r="HQ106" s="643"/>
      <c r="HR106" s="643"/>
      <c r="HS106" s="643"/>
      <c r="HT106" s="643"/>
      <c r="HU106" s="643"/>
      <c r="HV106" s="643"/>
      <c r="HW106" s="643"/>
      <c r="HX106" s="643"/>
      <c r="HY106" s="643"/>
      <c r="HZ106" s="643"/>
      <c r="IA106" s="643"/>
      <c r="IB106" s="643"/>
      <c r="IC106" s="643"/>
      <c r="ID106" s="643"/>
      <c r="IE106" s="643"/>
      <c r="IF106" s="643"/>
      <c r="IG106" s="643"/>
      <c r="IH106" s="643"/>
      <c r="II106" s="643"/>
      <c r="IJ106" s="643"/>
      <c r="IK106" s="643"/>
      <c r="IL106" s="643"/>
      <c r="IM106" s="643"/>
      <c r="IN106" s="643"/>
      <c r="IO106" s="643"/>
      <c r="IP106" s="643"/>
      <c r="IQ106" s="643"/>
      <c r="IR106" s="643"/>
      <c r="IS106" s="643"/>
    </row>
    <row r="107" spans="1:253" ht="12.75" customHeight="1">
      <c r="A107" s="652">
        <v>98</v>
      </c>
      <c r="B107" s="689">
        <v>814300</v>
      </c>
      <c r="C107" s="659" t="s">
        <v>683</v>
      </c>
      <c r="D107" s="654"/>
      <c r="E107" s="654"/>
      <c r="F107" s="655">
        <f t="shared" si="6"/>
        <v>0</v>
      </c>
      <c r="G107" s="654"/>
      <c r="H107" s="654"/>
      <c r="I107" s="654">
        <f t="shared" si="4"/>
        <v>0</v>
      </c>
      <c r="J107" s="656" t="e">
        <f t="shared" si="5"/>
        <v>#DIV/0!</v>
      </c>
      <c r="K107" s="664" t="e">
        <f t="shared" si="7"/>
        <v>#DIV/0!</v>
      </c>
      <c r="L107" s="643"/>
      <c r="M107" s="643"/>
      <c r="N107" s="643"/>
      <c r="O107" s="643"/>
      <c r="P107" s="643"/>
      <c r="Q107" s="643"/>
      <c r="R107" s="643"/>
      <c r="S107" s="643"/>
      <c r="T107" s="643"/>
      <c r="U107" s="643"/>
      <c r="V107" s="643"/>
      <c r="W107" s="643"/>
      <c r="X107" s="643"/>
      <c r="Y107" s="643"/>
      <c r="Z107" s="643"/>
      <c r="AA107" s="643"/>
      <c r="AB107" s="643"/>
      <c r="AC107" s="643"/>
      <c r="AD107" s="643"/>
      <c r="AE107" s="643"/>
      <c r="AF107" s="643"/>
      <c r="AG107" s="643"/>
      <c r="AH107" s="643"/>
      <c r="AI107" s="643"/>
      <c r="AJ107" s="643"/>
      <c r="AK107" s="643"/>
      <c r="AL107" s="643"/>
      <c r="AM107" s="643"/>
      <c r="AN107" s="643"/>
      <c r="AO107" s="643"/>
      <c r="AP107" s="643"/>
      <c r="AQ107" s="643"/>
      <c r="AR107" s="643"/>
      <c r="AS107" s="643"/>
      <c r="AT107" s="643"/>
      <c r="AU107" s="643"/>
      <c r="AV107" s="643"/>
      <c r="AW107" s="643"/>
      <c r="AX107" s="643"/>
      <c r="AY107" s="643"/>
      <c r="AZ107" s="643"/>
      <c r="BA107" s="643"/>
      <c r="BB107" s="643"/>
      <c r="BC107" s="643"/>
      <c r="BD107" s="643"/>
      <c r="BE107" s="643"/>
      <c r="BF107" s="643"/>
      <c r="BG107" s="643"/>
      <c r="BH107" s="643"/>
      <c r="BI107" s="643"/>
      <c r="BJ107" s="643"/>
      <c r="BK107" s="643"/>
      <c r="BL107" s="643"/>
      <c r="BM107" s="643"/>
      <c r="BN107" s="643"/>
      <c r="BO107" s="643"/>
      <c r="BP107" s="643"/>
      <c r="BQ107" s="643"/>
      <c r="BR107" s="643"/>
      <c r="BS107" s="643"/>
      <c r="BT107" s="643"/>
      <c r="BU107" s="643"/>
      <c r="BV107" s="643"/>
      <c r="BW107" s="643"/>
      <c r="BX107" s="643"/>
      <c r="BY107" s="643"/>
      <c r="BZ107" s="643"/>
      <c r="CA107" s="643"/>
      <c r="CB107" s="643"/>
      <c r="CC107" s="643"/>
      <c r="CD107" s="643"/>
      <c r="CE107" s="643"/>
      <c r="CF107" s="643"/>
      <c r="CG107" s="643"/>
      <c r="CH107" s="643"/>
      <c r="CI107" s="643"/>
      <c r="CJ107" s="643"/>
      <c r="CK107" s="643"/>
      <c r="CL107" s="643"/>
      <c r="CM107" s="643"/>
      <c r="CN107" s="643"/>
      <c r="CO107" s="643"/>
      <c r="CP107" s="643"/>
      <c r="CQ107" s="643"/>
      <c r="CR107" s="643"/>
      <c r="CS107" s="643"/>
      <c r="CT107" s="643"/>
      <c r="CU107" s="643"/>
      <c r="CV107" s="643"/>
      <c r="CW107" s="643"/>
      <c r="CX107" s="643"/>
      <c r="CY107" s="643"/>
      <c r="CZ107" s="643"/>
      <c r="DA107" s="643"/>
      <c r="DB107" s="643"/>
      <c r="DC107" s="643"/>
      <c r="DD107" s="643"/>
      <c r="DE107" s="643"/>
      <c r="DF107" s="643"/>
      <c r="DG107" s="643"/>
      <c r="DH107" s="643"/>
      <c r="DI107" s="643"/>
      <c r="DJ107" s="643"/>
      <c r="DK107" s="643"/>
      <c r="DL107" s="643"/>
      <c r="DM107" s="643"/>
      <c r="DN107" s="643"/>
      <c r="DO107" s="643"/>
      <c r="DP107" s="643"/>
      <c r="DQ107" s="643"/>
      <c r="DR107" s="643"/>
      <c r="DS107" s="643"/>
      <c r="DT107" s="643"/>
      <c r="DU107" s="643"/>
      <c r="DV107" s="643"/>
      <c r="DW107" s="643"/>
      <c r="DX107" s="643"/>
      <c r="DY107" s="643"/>
      <c r="DZ107" s="643"/>
      <c r="EA107" s="643"/>
      <c r="EB107" s="643"/>
      <c r="EC107" s="643"/>
      <c r="ED107" s="643"/>
      <c r="EE107" s="643"/>
      <c r="EF107" s="643"/>
      <c r="EG107" s="643"/>
      <c r="EH107" s="643"/>
      <c r="EI107" s="643"/>
      <c r="EJ107" s="643"/>
      <c r="EK107" s="643"/>
      <c r="EL107" s="643"/>
      <c r="EM107" s="643"/>
      <c r="EN107" s="643"/>
      <c r="EO107" s="643"/>
      <c r="EP107" s="643"/>
      <c r="EQ107" s="643"/>
      <c r="ER107" s="643"/>
      <c r="ES107" s="643"/>
      <c r="ET107" s="643"/>
      <c r="EU107" s="643"/>
      <c r="EV107" s="643"/>
      <c r="EW107" s="643"/>
      <c r="EX107" s="643"/>
      <c r="EY107" s="643"/>
      <c r="EZ107" s="643"/>
      <c r="FA107" s="643"/>
      <c r="FB107" s="643"/>
      <c r="FC107" s="643"/>
      <c r="FD107" s="643"/>
      <c r="FE107" s="643"/>
      <c r="FF107" s="643"/>
      <c r="FG107" s="643"/>
      <c r="FH107" s="643"/>
      <c r="FI107" s="643"/>
      <c r="FJ107" s="643"/>
      <c r="FK107" s="643"/>
      <c r="FL107" s="643"/>
      <c r="FM107" s="643"/>
      <c r="FN107" s="643"/>
      <c r="FO107" s="643"/>
      <c r="FP107" s="643"/>
      <c r="FQ107" s="643"/>
      <c r="FR107" s="643"/>
      <c r="FS107" s="643"/>
      <c r="FT107" s="643"/>
      <c r="FU107" s="643"/>
      <c r="FV107" s="643"/>
      <c r="FW107" s="643"/>
      <c r="FX107" s="643"/>
      <c r="FY107" s="643"/>
      <c r="FZ107" s="643"/>
      <c r="GA107" s="643"/>
      <c r="GB107" s="643"/>
      <c r="GC107" s="643"/>
      <c r="GD107" s="643"/>
      <c r="GE107" s="643"/>
      <c r="GF107" s="643"/>
      <c r="GG107" s="643"/>
      <c r="GH107" s="643"/>
      <c r="GI107" s="643"/>
      <c r="GJ107" s="643"/>
      <c r="GK107" s="643"/>
      <c r="GL107" s="643"/>
      <c r="GM107" s="643"/>
      <c r="GN107" s="643"/>
      <c r="GO107" s="643"/>
      <c r="GP107" s="643"/>
      <c r="GQ107" s="643"/>
      <c r="GR107" s="643"/>
      <c r="GS107" s="643"/>
      <c r="GT107" s="643"/>
      <c r="GU107" s="643"/>
      <c r="GV107" s="643"/>
      <c r="GW107" s="643"/>
      <c r="GX107" s="643"/>
      <c r="GY107" s="643"/>
      <c r="GZ107" s="643"/>
      <c r="HA107" s="643"/>
      <c r="HB107" s="643"/>
      <c r="HC107" s="643"/>
      <c r="HD107" s="643"/>
      <c r="HE107" s="643"/>
      <c r="HF107" s="643"/>
      <c r="HG107" s="643"/>
      <c r="HH107" s="643"/>
      <c r="HI107" s="643"/>
      <c r="HJ107" s="643"/>
      <c r="HK107" s="643"/>
      <c r="HL107" s="643"/>
      <c r="HM107" s="643"/>
      <c r="HN107" s="643"/>
      <c r="HO107" s="643"/>
      <c r="HP107" s="643"/>
      <c r="HQ107" s="643"/>
      <c r="HR107" s="643"/>
      <c r="HS107" s="643"/>
      <c r="HT107" s="643"/>
      <c r="HU107" s="643"/>
      <c r="HV107" s="643"/>
      <c r="HW107" s="643"/>
      <c r="HX107" s="643"/>
      <c r="HY107" s="643"/>
      <c r="HZ107" s="643"/>
      <c r="IA107" s="643"/>
      <c r="IB107" s="643"/>
      <c r="IC107" s="643"/>
      <c r="ID107" s="643"/>
      <c r="IE107" s="643"/>
      <c r="IF107" s="643"/>
      <c r="IG107" s="643"/>
      <c r="IH107" s="643"/>
      <c r="II107" s="643"/>
      <c r="IJ107" s="643"/>
      <c r="IK107" s="643"/>
      <c r="IL107" s="643"/>
      <c r="IM107" s="643"/>
      <c r="IN107" s="643"/>
      <c r="IO107" s="643"/>
      <c r="IP107" s="643"/>
      <c r="IQ107" s="643"/>
      <c r="IR107" s="643"/>
      <c r="IS107" s="643"/>
    </row>
    <row r="108" spans="1:253" ht="21" customHeight="1">
      <c r="A108" s="652">
        <v>99</v>
      </c>
      <c r="B108" s="658">
        <v>823000</v>
      </c>
      <c r="C108" s="660" t="s">
        <v>795</v>
      </c>
      <c r="D108" s="654">
        <f>SUM(D109:D111)</f>
        <v>0</v>
      </c>
      <c r="E108" s="654">
        <f>SUM(E109:E111)</f>
        <v>0</v>
      </c>
      <c r="F108" s="655">
        <f t="shared" si="6"/>
        <v>0</v>
      </c>
      <c r="G108" s="654">
        <f>SUM(G109:G111)</f>
        <v>0</v>
      </c>
      <c r="H108" s="654">
        <f>SUM(H109:H111)</f>
        <v>0</v>
      </c>
      <c r="I108" s="654">
        <f t="shared" si="4"/>
        <v>0</v>
      </c>
      <c r="J108" s="690" t="e">
        <f t="shared" si="5"/>
        <v>#DIV/0!</v>
      </c>
      <c r="K108" s="664" t="e">
        <f t="shared" si="7"/>
        <v>#DIV/0!</v>
      </c>
      <c r="L108" s="643"/>
      <c r="M108" s="643"/>
      <c r="N108" s="643"/>
      <c r="O108" s="643"/>
      <c r="P108" s="643"/>
      <c r="Q108" s="643"/>
      <c r="R108" s="643"/>
      <c r="S108" s="643"/>
      <c r="T108" s="643"/>
      <c r="U108" s="643"/>
      <c r="V108" s="643"/>
      <c r="W108" s="643"/>
      <c r="X108" s="643"/>
      <c r="Y108" s="643"/>
      <c r="Z108" s="643"/>
      <c r="AA108" s="643"/>
      <c r="AB108" s="643"/>
      <c r="AC108" s="643"/>
      <c r="AD108" s="643"/>
      <c r="AE108" s="643"/>
      <c r="AF108" s="643"/>
      <c r="AG108" s="643"/>
      <c r="AH108" s="643"/>
      <c r="AI108" s="643"/>
      <c r="AJ108" s="643"/>
      <c r="AK108" s="643"/>
      <c r="AL108" s="643"/>
      <c r="AM108" s="643"/>
      <c r="AN108" s="643"/>
      <c r="AO108" s="643"/>
      <c r="AP108" s="643"/>
      <c r="AQ108" s="643"/>
      <c r="AR108" s="643"/>
      <c r="AS108" s="643"/>
      <c r="AT108" s="643"/>
      <c r="AU108" s="643"/>
      <c r="AV108" s="643"/>
      <c r="AW108" s="643"/>
      <c r="AX108" s="643"/>
      <c r="AY108" s="643"/>
      <c r="AZ108" s="643"/>
      <c r="BA108" s="643"/>
      <c r="BB108" s="643"/>
      <c r="BC108" s="643"/>
      <c r="BD108" s="643"/>
      <c r="BE108" s="643"/>
      <c r="BF108" s="643"/>
      <c r="BG108" s="643"/>
      <c r="BH108" s="643"/>
      <c r="BI108" s="643"/>
      <c r="BJ108" s="643"/>
      <c r="BK108" s="643"/>
      <c r="BL108" s="643"/>
      <c r="BM108" s="643"/>
      <c r="BN108" s="643"/>
      <c r="BO108" s="643"/>
      <c r="BP108" s="643"/>
      <c r="BQ108" s="643"/>
      <c r="BR108" s="643"/>
      <c r="BS108" s="643"/>
      <c r="BT108" s="643"/>
      <c r="BU108" s="643"/>
      <c r="BV108" s="643"/>
      <c r="BW108" s="643"/>
      <c r="BX108" s="643"/>
      <c r="BY108" s="643"/>
      <c r="BZ108" s="643"/>
      <c r="CA108" s="643"/>
      <c r="CB108" s="643"/>
      <c r="CC108" s="643"/>
      <c r="CD108" s="643"/>
      <c r="CE108" s="643"/>
      <c r="CF108" s="643"/>
      <c r="CG108" s="643"/>
      <c r="CH108" s="643"/>
      <c r="CI108" s="643"/>
      <c r="CJ108" s="643"/>
      <c r="CK108" s="643"/>
      <c r="CL108" s="643"/>
      <c r="CM108" s="643"/>
      <c r="CN108" s="643"/>
      <c r="CO108" s="643"/>
      <c r="CP108" s="643"/>
      <c r="CQ108" s="643"/>
      <c r="CR108" s="643"/>
      <c r="CS108" s="643"/>
      <c r="CT108" s="643"/>
      <c r="CU108" s="643"/>
      <c r="CV108" s="643"/>
      <c r="CW108" s="643"/>
      <c r="CX108" s="643"/>
      <c r="CY108" s="643"/>
      <c r="CZ108" s="643"/>
      <c r="DA108" s="643"/>
      <c r="DB108" s="643"/>
      <c r="DC108" s="643"/>
      <c r="DD108" s="643"/>
      <c r="DE108" s="643"/>
      <c r="DF108" s="643"/>
      <c r="DG108" s="643"/>
      <c r="DH108" s="643"/>
      <c r="DI108" s="643"/>
      <c r="DJ108" s="643"/>
      <c r="DK108" s="643"/>
      <c r="DL108" s="643"/>
      <c r="DM108" s="643"/>
      <c r="DN108" s="643"/>
      <c r="DO108" s="643"/>
      <c r="DP108" s="643"/>
      <c r="DQ108" s="643"/>
      <c r="DR108" s="643"/>
      <c r="DS108" s="643"/>
      <c r="DT108" s="643"/>
      <c r="DU108" s="643"/>
      <c r="DV108" s="643"/>
      <c r="DW108" s="643"/>
      <c r="DX108" s="643"/>
      <c r="DY108" s="643"/>
      <c r="DZ108" s="643"/>
      <c r="EA108" s="643"/>
      <c r="EB108" s="643"/>
      <c r="EC108" s="643"/>
      <c r="ED108" s="643"/>
      <c r="EE108" s="643"/>
      <c r="EF108" s="643"/>
      <c r="EG108" s="643"/>
      <c r="EH108" s="643"/>
      <c r="EI108" s="643"/>
      <c r="EJ108" s="643"/>
      <c r="EK108" s="643"/>
      <c r="EL108" s="643"/>
      <c r="EM108" s="643"/>
      <c r="EN108" s="643"/>
      <c r="EO108" s="643"/>
      <c r="EP108" s="643"/>
      <c r="EQ108" s="643"/>
      <c r="ER108" s="643"/>
      <c r="ES108" s="643"/>
      <c r="ET108" s="643"/>
      <c r="EU108" s="643"/>
      <c r="EV108" s="643"/>
      <c r="EW108" s="643"/>
      <c r="EX108" s="643"/>
      <c r="EY108" s="643"/>
      <c r="EZ108" s="643"/>
      <c r="FA108" s="643"/>
      <c r="FB108" s="643"/>
      <c r="FC108" s="643"/>
      <c r="FD108" s="643"/>
      <c r="FE108" s="643"/>
      <c r="FF108" s="643"/>
      <c r="FG108" s="643"/>
      <c r="FH108" s="643"/>
      <c r="FI108" s="643"/>
      <c r="FJ108" s="643"/>
      <c r="FK108" s="643"/>
      <c r="FL108" s="643"/>
      <c r="FM108" s="643"/>
      <c r="FN108" s="643"/>
      <c r="FO108" s="643"/>
      <c r="FP108" s="643"/>
      <c r="FQ108" s="643"/>
      <c r="FR108" s="643"/>
      <c r="FS108" s="643"/>
      <c r="FT108" s="643"/>
      <c r="FU108" s="643"/>
      <c r="FV108" s="643"/>
      <c r="FW108" s="643"/>
      <c r="FX108" s="643"/>
      <c r="FY108" s="643"/>
      <c r="FZ108" s="643"/>
      <c r="GA108" s="643"/>
      <c r="GB108" s="643"/>
      <c r="GC108" s="643"/>
      <c r="GD108" s="643"/>
      <c r="GE108" s="643"/>
      <c r="GF108" s="643"/>
      <c r="GG108" s="643"/>
      <c r="GH108" s="643"/>
      <c r="GI108" s="643"/>
      <c r="GJ108" s="643"/>
      <c r="GK108" s="643"/>
      <c r="GL108" s="643"/>
      <c r="GM108" s="643"/>
      <c r="GN108" s="643"/>
      <c r="GO108" s="643"/>
      <c r="GP108" s="643"/>
      <c r="GQ108" s="643"/>
      <c r="GR108" s="643"/>
      <c r="GS108" s="643"/>
      <c r="GT108" s="643"/>
      <c r="GU108" s="643"/>
      <c r="GV108" s="643"/>
      <c r="GW108" s="643"/>
      <c r="GX108" s="643"/>
      <c r="GY108" s="643"/>
      <c r="GZ108" s="643"/>
      <c r="HA108" s="643"/>
      <c r="HB108" s="643"/>
      <c r="HC108" s="643"/>
      <c r="HD108" s="643"/>
      <c r="HE108" s="643"/>
      <c r="HF108" s="643"/>
      <c r="HG108" s="643"/>
      <c r="HH108" s="643"/>
      <c r="HI108" s="643"/>
      <c r="HJ108" s="643"/>
      <c r="HK108" s="643"/>
      <c r="HL108" s="643"/>
      <c r="HM108" s="643"/>
      <c r="HN108" s="643"/>
      <c r="HO108" s="643"/>
      <c r="HP108" s="643"/>
      <c r="HQ108" s="643"/>
      <c r="HR108" s="643"/>
      <c r="HS108" s="643"/>
      <c r="HT108" s="643"/>
      <c r="HU108" s="643"/>
      <c r="HV108" s="643"/>
      <c r="HW108" s="643"/>
      <c r="HX108" s="643"/>
      <c r="HY108" s="643"/>
      <c r="HZ108" s="643"/>
      <c r="IA108" s="643"/>
      <c r="IB108" s="643"/>
      <c r="IC108" s="643"/>
      <c r="ID108" s="643"/>
      <c r="IE108" s="643"/>
      <c r="IF108" s="643"/>
      <c r="IG108" s="643"/>
      <c r="IH108" s="643"/>
      <c r="II108" s="643"/>
      <c r="IJ108" s="643"/>
      <c r="IK108" s="643"/>
      <c r="IL108" s="643"/>
      <c r="IM108" s="643"/>
      <c r="IN108" s="643"/>
      <c r="IO108" s="643"/>
      <c r="IP108" s="643"/>
      <c r="IQ108" s="643"/>
      <c r="IR108" s="643"/>
      <c r="IS108" s="643"/>
    </row>
    <row r="109" spans="1:253" ht="12.75" customHeight="1">
      <c r="A109" s="652">
        <v>100</v>
      </c>
      <c r="B109" s="658">
        <v>823100</v>
      </c>
      <c r="C109" s="659" t="s">
        <v>272</v>
      </c>
      <c r="D109" s="654"/>
      <c r="E109" s="654"/>
      <c r="F109" s="655">
        <f t="shared" si="6"/>
        <v>0</v>
      </c>
      <c r="G109" s="654"/>
      <c r="H109" s="654"/>
      <c r="I109" s="654">
        <f t="shared" si="4"/>
        <v>0</v>
      </c>
      <c r="J109" s="656" t="e">
        <f t="shared" si="5"/>
        <v>#DIV/0!</v>
      </c>
      <c r="K109" s="664" t="e">
        <f t="shared" si="7"/>
        <v>#DIV/0!</v>
      </c>
      <c r="L109" s="643"/>
      <c r="M109" s="643"/>
      <c r="N109" s="643"/>
      <c r="O109" s="643"/>
      <c r="P109" s="643"/>
      <c r="Q109" s="643"/>
      <c r="R109" s="643"/>
      <c r="S109" s="643"/>
      <c r="T109" s="643"/>
      <c r="U109" s="643"/>
      <c r="V109" s="643"/>
      <c r="W109" s="643"/>
      <c r="X109" s="643"/>
      <c r="Y109" s="643"/>
      <c r="Z109" s="643"/>
      <c r="AA109" s="643"/>
      <c r="AB109" s="643"/>
      <c r="AC109" s="643"/>
      <c r="AD109" s="643"/>
      <c r="AE109" s="643"/>
      <c r="AF109" s="643"/>
      <c r="AG109" s="643"/>
      <c r="AH109" s="643"/>
      <c r="AI109" s="643"/>
      <c r="AJ109" s="643"/>
      <c r="AK109" s="643"/>
      <c r="AL109" s="643"/>
      <c r="AM109" s="643"/>
      <c r="AN109" s="643"/>
      <c r="AO109" s="643"/>
      <c r="AP109" s="643"/>
      <c r="AQ109" s="643"/>
      <c r="AR109" s="643"/>
      <c r="AS109" s="643"/>
      <c r="AT109" s="643"/>
      <c r="AU109" s="643"/>
      <c r="AV109" s="643"/>
      <c r="AW109" s="643"/>
      <c r="AX109" s="643"/>
      <c r="AY109" s="643"/>
      <c r="AZ109" s="643"/>
      <c r="BA109" s="643"/>
      <c r="BB109" s="643"/>
      <c r="BC109" s="643"/>
      <c r="BD109" s="643"/>
      <c r="BE109" s="643"/>
      <c r="BF109" s="643"/>
      <c r="BG109" s="643"/>
      <c r="BH109" s="643"/>
      <c r="BI109" s="643"/>
      <c r="BJ109" s="643"/>
      <c r="BK109" s="643"/>
      <c r="BL109" s="643"/>
      <c r="BM109" s="643"/>
      <c r="BN109" s="643"/>
      <c r="BO109" s="643"/>
      <c r="BP109" s="643"/>
      <c r="BQ109" s="643"/>
      <c r="BR109" s="643"/>
      <c r="BS109" s="643"/>
      <c r="BT109" s="643"/>
      <c r="BU109" s="643"/>
      <c r="BV109" s="643"/>
      <c r="BW109" s="643"/>
      <c r="BX109" s="643"/>
      <c r="BY109" s="643"/>
      <c r="BZ109" s="643"/>
      <c r="CA109" s="643"/>
      <c r="CB109" s="643"/>
      <c r="CC109" s="643"/>
      <c r="CD109" s="643"/>
      <c r="CE109" s="643"/>
      <c r="CF109" s="643"/>
      <c r="CG109" s="643"/>
      <c r="CH109" s="643"/>
      <c r="CI109" s="643"/>
      <c r="CJ109" s="643"/>
      <c r="CK109" s="643"/>
      <c r="CL109" s="643"/>
      <c r="CM109" s="643"/>
      <c r="CN109" s="643"/>
      <c r="CO109" s="643"/>
      <c r="CP109" s="643"/>
      <c r="CQ109" s="643"/>
      <c r="CR109" s="643"/>
      <c r="CS109" s="643"/>
      <c r="CT109" s="643"/>
      <c r="CU109" s="643"/>
      <c r="CV109" s="643"/>
      <c r="CW109" s="643"/>
      <c r="CX109" s="643"/>
      <c r="CY109" s="643"/>
      <c r="CZ109" s="643"/>
      <c r="DA109" s="643"/>
      <c r="DB109" s="643"/>
      <c r="DC109" s="643"/>
      <c r="DD109" s="643"/>
      <c r="DE109" s="643"/>
      <c r="DF109" s="643"/>
      <c r="DG109" s="643"/>
      <c r="DH109" s="643"/>
      <c r="DI109" s="643"/>
      <c r="DJ109" s="643"/>
      <c r="DK109" s="643"/>
      <c r="DL109" s="643"/>
      <c r="DM109" s="643"/>
      <c r="DN109" s="643"/>
      <c r="DO109" s="643"/>
      <c r="DP109" s="643"/>
      <c r="DQ109" s="643"/>
      <c r="DR109" s="643"/>
      <c r="DS109" s="643"/>
      <c r="DT109" s="643"/>
      <c r="DU109" s="643"/>
      <c r="DV109" s="643"/>
      <c r="DW109" s="643"/>
      <c r="DX109" s="643"/>
      <c r="DY109" s="643"/>
      <c r="DZ109" s="643"/>
      <c r="EA109" s="643"/>
      <c r="EB109" s="643"/>
      <c r="EC109" s="643"/>
      <c r="ED109" s="643"/>
      <c r="EE109" s="643"/>
      <c r="EF109" s="643"/>
      <c r="EG109" s="643"/>
      <c r="EH109" s="643"/>
      <c r="EI109" s="643"/>
      <c r="EJ109" s="643"/>
      <c r="EK109" s="643"/>
      <c r="EL109" s="643"/>
      <c r="EM109" s="643"/>
      <c r="EN109" s="643"/>
      <c r="EO109" s="643"/>
      <c r="EP109" s="643"/>
      <c r="EQ109" s="643"/>
      <c r="ER109" s="643"/>
      <c r="ES109" s="643"/>
      <c r="ET109" s="643"/>
      <c r="EU109" s="643"/>
      <c r="EV109" s="643"/>
      <c r="EW109" s="643"/>
      <c r="EX109" s="643"/>
      <c r="EY109" s="643"/>
      <c r="EZ109" s="643"/>
      <c r="FA109" s="643"/>
      <c r="FB109" s="643"/>
      <c r="FC109" s="643"/>
      <c r="FD109" s="643"/>
      <c r="FE109" s="643"/>
      <c r="FF109" s="643"/>
      <c r="FG109" s="643"/>
      <c r="FH109" s="643"/>
      <c r="FI109" s="643"/>
      <c r="FJ109" s="643"/>
      <c r="FK109" s="643"/>
      <c r="FL109" s="643"/>
      <c r="FM109" s="643"/>
      <c r="FN109" s="643"/>
      <c r="FO109" s="643"/>
      <c r="FP109" s="643"/>
      <c r="FQ109" s="643"/>
      <c r="FR109" s="643"/>
      <c r="FS109" s="643"/>
      <c r="FT109" s="643"/>
      <c r="FU109" s="643"/>
      <c r="FV109" s="643"/>
      <c r="FW109" s="643"/>
      <c r="FX109" s="643"/>
      <c r="FY109" s="643"/>
      <c r="FZ109" s="643"/>
      <c r="GA109" s="643"/>
      <c r="GB109" s="643"/>
      <c r="GC109" s="643"/>
      <c r="GD109" s="643"/>
      <c r="GE109" s="643"/>
      <c r="GF109" s="643"/>
      <c r="GG109" s="643"/>
      <c r="GH109" s="643"/>
      <c r="GI109" s="643"/>
      <c r="GJ109" s="643"/>
      <c r="GK109" s="643"/>
      <c r="GL109" s="643"/>
      <c r="GM109" s="643"/>
      <c r="GN109" s="643"/>
      <c r="GO109" s="643"/>
      <c r="GP109" s="643"/>
      <c r="GQ109" s="643"/>
      <c r="GR109" s="643"/>
      <c r="GS109" s="643"/>
      <c r="GT109" s="643"/>
      <c r="GU109" s="643"/>
      <c r="GV109" s="643"/>
      <c r="GW109" s="643"/>
      <c r="GX109" s="643"/>
      <c r="GY109" s="643"/>
      <c r="GZ109" s="643"/>
      <c r="HA109" s="643"/>
      <c r="HB109" s="643"/>
      <c r="HC109" s="643"/>
      <c r="HD109" s="643"/>
      <c r="HE109" s="643"/>
      <c r="HF109" s="643"/>
      <c r="HG109" s="643"/>
      <c r="HH109" s="643"/>
      <c r="HI109" s="643"/>
      <c r="HJ109" s="643"/>
      <c r="HK109" s="643"/>
      <c r="HL109" s="643"/>
      <c r="HM109" s="643"/>
      <c r="HN109" s="643"/>
      <c r="HO109" s="643"/>
      <c r="HP109" s="643"/>
      <c r="HQ109" s="643"/>
      <c r="HR109" s="643"/>
      <c r="HS109" s="643"/>
      <c r="HT109" s="643"/>
      <c r="HU109" s="643"/>
      <c r="HV109" s="643"/>
      <c r="HW109" s="643"/>
      <c r="HX109" s="643"/>
      <c r="HY109" s="643"/>
      <c r="HZ109" s="643"/>
      <c r="IA109" s="643"/>
      <c r="IB109" s="643"/>
      <c r="IC109" s="643"/>
      <c r="ID109" s="643"/>
      <c r="IE109" s="643"/>
      <c r="IF109" s="643"/>
      <c r="IG109" s="643"/>
      <c r="IH109" s="643"/>
      <c r="II109" s="643"/>
      <c r="IJ109" s="643"/>
      <c r="IK109" s="643"/>
      <c r="IL109" s="643"/>
      <c r="IM109" s="643"/>
      <c r="IN109" s="643"/>
      <c r="IO109" s="643"/>
      <c r="IP109" s="643"/>
      <c r="IQ109" s="643"/>
      <c r="IR109" s="643"/>
      <c r="IS109" s="643"/>
    </row>
    <row r="110" spans="1:253" ht="16.5" customHeight="1">
      <c r="A110" s="652">
        <v>101</v>
      </c>
      <c r="B110" s="658">
        <v>823200</v>
      </c>
      <c r="C110" s="659" t="s">
        <v>271</v>
      </c>
      <c r="D110" s="654"/>
      <c r="E110" s="654"/>
      <c r="F110" s="655">
        <f t="shared" si="6"/>
        <v>0</v>
      </c>
      <c r="G110" s="654"/>
      <c r="H110" s="654"/>
      <c r="I110" s="654">
        <f t="shared" si="4"/>
        <v>0</v>
      </c>
      <c r="J110" s="656" t="e">
        <f t="shared" si="5"/>
        <v>#DIV/0!</v>
      </c>
      <c r="K110" s="664" t="e">
        <f t="shared" si="7"/>
        <v>#DIV/0!</v>
      </c>
      <c r="L110" s="643"/>
      <c r="M110" s="643"/>
      <c r="N110" s="643"/>
      <c r="O110" s="643"/>
      <c r="P110" s="643"/>
      <c r="Q110" s="643"/>
      <c r="R110" s="643"/>
      <c r="S110" s="643"/>
      <c r="T110" s="643"/>
      <c r="U110" s="643"/>
      <c r="V110" s="643"/>
      <c r="W110" s="643"/>
      <c r="X110" s="643"/>
      <c r="Y110" s="643"/>
      <c r="Z110" s="643"/>
      <c r="AA110" s="643"/>
      <c r="AB110" s="643"/>
      <c r="AC110" s="643"/>
      <c r="AD110" s="643"/>
      <c r="AE110" s="643"/>
      <c r="AF110" s="643"/>
      <c r="AG110" s="643"/>
      <c r="AH110" s="643"/>
      <c r="AI110" s="643"/>
      <c r="AJ110" s="643"/>
      <c r="AK110" s="643"/>
      <c r="AL110" s="643"/>
      <c r="AM110" s="643"/>
      <c r="AN110" s="643"/>
      <c r="AO110" s="643"/>
      <c r="AP110" s="643"/>
      <c r="AQ110" s="643"/>
      <c r="AR110" s="643"/>
      <c r="AS110" s="643"/>
      <c r="AT110" s="643"/>
      <c r="AU110" s="643"/>
      <c r="AV110" s="643"/>
      <c r="AW110" s="643"/>
      <c r="AX110" s="643"/>
      <c r="AY110" s="643"/>
      <c r="AZ110" s="643"/>
      <c r="BA110" s="643"/>
      <c r="BB110" s="643"/>
      <c r="BC110" s="643"/>
      <c r="BD110" s="643"/>
      <c r="BE110" s="643"/>
      <c r="BF110" s="643"/>
      <c r="BG110" s="643"/>
      <c r="BH110" s="643"/>
      <c r="BI110" s="643"/>
      <c r="BJ110" s="643"/>
      <c r="BK110" s="643"/>
      <c r="BL110" s="643"/>
      <c r="BM110" s="643"/>
      <c r="BN110" s="643"/>
      <c r="BO110" s="643"/>
      <c r="BP110" s="643"/>
      <c r="BQ110" s="643"/>
      <c r="BR110" s="643"/>
      <c r="BS110" s="643"/>
      <c r="BT110" s="643"/>
      <c r="BU110" s="643"/>
      <c r="BV110" s="643"/>
      <c r="BW110" s="643"/>
      <c r="BX110" s="643"/>
      <c r="BY110" s="643"/>
      <c r="BZ110" s="643"/>
      <c r="CA110" s="643"/>
      <c r="CB110" s="643"/>
      <c r="CC110" s="643"/>
      <c r="CD110" s="643"/>
      <c r="CE110" s="643"/>
      <c r="CF110" s="643"/>
      <c r="CG110" s="643"/>
      <c r="CH110" s="643"/>
      <c r="CI110" s="643"/>
      <c r="CJ110" s="643"/>
      <c r="CK110" s="643"/>
      <c r="CL110" s="643"/>
      <c r="CM110" s="643"/>
      <c r="CN110" s="643"/>
      <c r="CO110" s="643"/>
      <c r="CP110" s="643"/>
      <c r="CQ110" s="643"/>
      <c r="CR110" s="643"/>
      <c r="CS110" s="643"/>
      <c r="CT110" s="643"/>
      <c r="CU110" s="643"/>
      <c r="CV110" s="643"/>
      <c r="CW110" s="643"/>
      <c r="CX110" s="643"/>
      <c r="CY110" s="643"/>
      <c r="CZ110" s="643"/>
      <c r="DA110" s="643"/>
      <c r="DB110" s="643"/>
      <c r="DC110" s="643"/>
      <c r="DD110" s="643"/>
      <c r="DE110" s="643"/>
      <c r="DF110" s="643"/>
      <c r="DG110" s="643"/>
      <c r="DH110" s="643"/>
      <c r="DI110" s="643"/>
      <c r="DJ110" s="643"/>
      <c r="DK110" s="643"/>
      <c r="DL110" s="643"/>
      <c r="DM110" s="643"/>
      <c r="DN110" s="643"/>
      <c r="DO110" s="643"/>
      <c r="DP110" s="643"/>
      <c r="DQ110" s="643"/>
      <c r="DR110" s="643"/>
      <c r="DS110" s="643"/>
      <c r="DT110" s="643"/>
      <c r="DU110" s="643"/>
      <c r="DV110" s="643"/>
      <c r="DW110" s="643"/>
      <c r="DX110" s="643"/>
      <c r="DY110" s="643"/>
      <c r="DZ110" s="643"/>
      <c r="EA110" s="643"/>
      <c r="EB110" s="643"/>
      <c r="EC110" s="643"/>
      <c r="ED110" s="643"/>
      <c r="EE110" s="643"/>
      <c r="EF110" s="643"/>
      <c r="EG110" s="643"/>
      <c r="EH110" s="643"/>
      <c r="EI110" s="643"/>
      <c r="EJ110" s="643"/>
      <c r="EK110" s="643"/>
      <c r="EL110" s="643"/>
      <c r="EM110" s="643"/>
      <c r="EN110" s="643"/>
      <c r="EO110" s="643"/>
      <c r="EP110" s="643"/>
      <c r="EQ110" s="643"/>
      <c r="ER110" s="643"/>
      <c r="ES110" s="643"/>
      <c r="ET110" s="643"/>
      <c r="EU110" s="643"/>
      <c r="EV110" s="643"/>
      <c r="EW110" s="643"/>
      <c r="EX110" s="643"/>
      <c r="EY110" s="643"/>
      <c r="EZ110" s="643"/>
      <c r="FA110" s="643"/>
      <c r="FB110" s="643"/>
      <c r="FC110" s="643"/>
      <c r="FD110" s="643"/>
      <c r="FE110" s="643"/>
      <c r="FF110" s="643"/>
      <c r="FG110" s="643"/>
      <c r="FH110" s="643"/>
      <c r="FI110" s="643"/>
      <c r="FJ110" s="643"/>
      <c r="FK110" s="643"/>
      <c r="FL110" s="643"/>
      <c r="FM110" s="643"/>
      <c r="FN110" s="643"/>
      <c r="FO110" s="643"/>
      <c r="FP110" s="643"/>
      <c r="FQ110" s="643"/>
      <c r="FR110" s="643"/>
      <c r="FS110" s="643"/>
      <c r="FT110" s="643"/>
      <c r="FU110" s="643"/>
      <c r="FV110" s="643"/>
      <c r="FW110" s="643"/>
      <c r="FX110" s="643"/>
      <c r="FY110" s="643"/>
      <c r="FZ110" s="643"/>
      <c r="GA110" s="643"/>
      <c r="GB110" s="643"/>
      <c r="GC110" s="643"/>
      <c r="GD110" s="643"/>
      <c r="GE110" s="643"/>
      <c r="GF110" s="643"/>
      <c r="GG110" s="643"/>
      <c r="GH110" s="643"/>
      <c r="GI110" s="643"/>
      <c r="GJ110" s="643"/>
      <c r="GK110" s="643"/>
      <c r="GL110" s="643"/>
      <c r="GM110" s="643"/>
      <c r="GN110" s="643"/>
      <c r="GO110" s="643"/>
      <c r="GP110" s="643"/>
      <c r="GQ110" s="643"/>
      <c r="GR110" s="643"/>
      <c r="GS110" s="643"/>
      <c r="GT110" s="643"/>
      <c r="GU110" s="643"/>
      <c r="GV110" s="643"/>
      <c r="GW110" s="643"/>
      <c r="GX110" s="643"/>
      <c r="GY110" s="643"/>
      <c r="GZ110" s="643"/>
      <c r="HA110" s="643"/>
      <c r="HB110" s="643"/>
      <c r="HC110" s="643"/>
      <c r="HD110" s="643"/>
      <c r="HE110" s="643"/>
      <c r="HF110" s="643"/>
      <c r="HG110" s="643"/>
      <c r="HH110" s="643"/>
      <c r="HI110" s="643"/>
      <c r="HJ110" s="643"/>
      <c r="HK110" s="643"/>
      <c r="HL110" s="643"/>
      <c r="HM110" s="643"/>
      <c r="HN110" s="643"/>
      <c r="HO110" s="643"/>
      <c r="HP110" s="643"/>
      <c r="HQ110" s="643"/>
      <c r="HR110" s="643"/>
      <c r="HS110" s="643"/>
      <c r="HT110" s="643"/>
      <c r="HU110" s="643"/>
      <c r="HV110" s="643"/>
      <c r="HW110" s="643"/>
      <c r="HX110" s="643"/>
      <c r="HY110" s="643"/>
      <c r="HZ110" s="643"/>
      <c r="IA110" s="643"/>
      <c r="IB110" s="643"/>
      <c r="IC110" s="643"/>
      <c r="ID110" s="643"/>
      <c r="IE110" s="643"/>
      <c r="IF110" s="643"/>
      <c r="IG110" s="643"/>
      <c r="IH110" s="643"/>
      <c r="II110" s="643"/>
      <c r="IJ110" s="643"/>
      <c r="IK110" s="643"/>
      <c r="IL110" s="643"/>
      <c r="IM110" s="643"/>
      <c r="IN110" s="643"/>
      <c r="IO110" s="643"/>
      <c r="IP110" s="643"/>
      <c r="IQ110" s="643"/>
      <c r="IR110" s="643"/>
      <c r="IS110" s="643"/>
    </row>
    <row r="111" spans="1:253" ht="14.25" customHeight="1">
      <c r="A111" s="652">
        <v>102</v>
      </c>
      <c r="B111" s="658">
        <v>823300</v>
      </c>
      <c r="C111" s="659" t="s">
        <v>270</v>
      </c>
      <c r="D111" s="654"/>
      <c r="E111" s="654"/>
      <c r="F111" s="655">
        <f t="shared" si="6"/>
        <v>0</v>
      </c>
      <c r="G111" s="654"/>
      <c r="H111" s="654"/>
      <c r="I111" s="654">
        <f t="shared" si="4"/>
        <v>0</v>
      </c>
      <c r="J111" s="656" t="e">
        <f t="shared" si="5"/>
        <v>#DIV/0!</v>
      </c>
      <c r="K111" s="664" t="e">
        <f t="shared" si="7"/>
        <v>#DIV/0!</v>
      </c>
      <c r="L111" s="643"/>
      <c r="M111" s="643"/>
      <c r="N111" s="643"/>
      <c r="O111" s="643"/>
      <c r="P111" s="643"/>
      <c r="Q111" s="643"/>
      <c r="R111" s="643"/>
      <c r="S111" s="643"/>
      <c r="T111" s="643"/>
      <c r="U111" s="643"/>
      <c r="V111" s="643"/>
      <c r="W111" s="643"/>
      <c r="X111" s="643"/>
      <c r="Y111" s="643"/>
      <c r="Z111" s="643"/>
      <c r="AA111" s="643"/>
      <c r="AB111" s="643"/>
      <c r="AC111" s="643"/>
      <c r="AD111" s="643"/>
      <c r="AE111" s="643"/>
      <c r="AF111" s="643"/>
      <c r="AG111" s="643"/>
      <c r="AH111" s="643"/>
      <c r="AI111" s="643"/>
      <c r="AJ111" s="643"/>
      <c r="AK111" s="643"/>
      <c r="AL111" s="643"/>
      <c r="AM111" s="643"/>
      <c r="AN111" s="643"/>
      <c r="AO111" s="643"/>
      <c r="AP111" s="643"/>
      <c r="AQ111" s="643"/>
      <c r="AR111" s="643"/>
      <c r="AS111" s="643"/>
      <c r="AT111" s="643"/>
      <c r="AU111" s="643"/>
      <c r="AV111" s="643"/>
      <c r="AW111" s="643"/>
      <c r="AX111" s="643"/>
      <c r="AY111" s="643"/>
      <c r="AZ111" s="643"/>
      <c r="BA111" s="643"/>
      <c r="BB111" s="643"/>
      <c r="BC111" s="643"/>
      <c r="BD111" s="643"/>
      <c r="BE111" s="643"/>
      <c r="BF111" s="643"/>
      <c r="BG111" s="643"/>
      <c r="BH111" s="643"/>
      <c r="BI111" s="643"/>
      <c r="BJ111" s="643"/>
      <c r="BK111" s="643"/>
      <c r="BL111" s="643"/>
      <c r="BM111" s="643"/>
      <c r="BN111" s="643"/>
      <c r="BO111" s="643"/>
      <c r="BP111" s="643"/>
      <c r="BQ111" s="643"/>
      <c r="BR111" s="643"/>
      <c r="BS111" s="643"/>
      <c r="BT111" s="643"/>
      <c r="BU111" s="643"/>
      <c r="BV111" s="643"/>
      <c r="BW111" s="643"/>
      <c r="BX111" s="643"/>
      <c r="BY111" s="643"/>
      <c r="BZ111" s="643"/>
      <c r="CA111" s="643"/>
      <c r="CB111" s="643"/>
      <c r="CC111" s="643"/>
      <c r="CD111" s="643"/>
      <c r="CE111" s="643"/>
      <c r="CF111" s="643"/>
      <c r="CG111" s="643"/>
      <c r="CH111" s="643"/>
      <c r="CI111" s="643"/>
      <c r="CJ111" s="643"/>
      <c r="CK111" s="643"/>
      <c r="CL111" s="643"/>
      <c r="CM111" s="643"/>
      <c r="CN111" s="643"/>
      <c r="CO111" s="643"/>
      <c r="CP111" s="643"/>
      <c r="CQ111" s="643"/>
      <c r="CR111" s="643"/>
      <c r="CS111" s="643"/>
      <c r="CT111" s="643"/>
      <c r="CU111" s="643"/>
      <c r="CV111" s="643"/>
      <c r="CW111" s="643"/>
      <c r="CX111" s="643"/>
      <c r="CY111" s="643"/>
      <c r="CZ111" s="643"/>
      <c r="DA111" s="643"/>
      <c r="DB111" s="643"/>
      <c r="DC111" s="643"/>
      <c r="DD111" s="643"/>
      <c r="DE111" s="643"/>
      <c r="DF111" s="643"/>
      <c r="DG111" s="643"/>
      <c r="DH111" s="643"/>
      <c r="DI111" s="643"/>
      <c r="DJ111" s="643"/>
      <c r="DK111" s="643"/>
      <c r="DL111" s="643"/>
      <c r="DM111" s="643"/>
      <c r="DN111" s="643"/>
      <c r="DO111" s="643"/>
      <c r="DP111" s="643"/>
      <c r="DQ111" s="643"/>
      <c r="DR111" s="643"/>
      <c r="DS111" s="643"/>
      <c r="DT111" s="643"/>
      <c r="DU111" s="643"/>
      <c r="DV111" s="643"/>
      <c r="DW111" s="643"/>
      <c r="DX111" s="643"/>
      <c r="DY111" s="643"/>
      <c r="DZ111" s="643"/>
      <c r="EA111" s="643"/>
      <c r="EB111" s="643"/>
      <c r="EC111" s="643"/>
      <c r="ED111" s="643"/>
      <c r="EE111" s="643"/>
      <c r="EF111" s="643"/>
      <c r="EG111" s="643"/>
      <c r="EH111" s="643"/>
      <c r="EI111" s="643"/>
      <c r="EJ111" s="643"/>
      <c r="EK111" s="643"/>
      <c r="EL111" s="643"/>
      <c r="EM111" s="643"/>
      <c r="EN111" s="643"/>
      <c r="EO111" s="643"/>
      <c r="EP111" s="643"/>
      <c r="EQ111" s="643"/>
      <c r="ER111" s="643"/>
      <c r="ES111" s="643"/>
      <c r="ET111" s="643"/>
      <c r="EU111" s="643"/>
      <c r="EV111" s="643"/>
      <c r="EW111" s="643"/>
      <c r="EX111" s="643"/>
      <c r="EY111" s="643"/>
      <c r="EZ111" s="643"/>
      <c r="FA111" s="643"/>
      <c r="FB111" s="643"/>
      <c r="FC111" s="643"/>
      <c r="FD111" s="643"/>
      <c r="FE111" s="643"/>
      <c r="FF111" s="643"/>
      <c r="FG111" s="643"/>
      <c r="FH111" s="643"/>
      <c r="FI111" s="643"/>
      <c r="FJ111" s="643"/>
      <c r="FK111" s="643"/>
      <c r="FL111" s="643"/>
      <c r="FM111" s="643"/>
      <c r="FN111" s="643"/>
      <c r="FO111" s="643"/>
      <c r="FP111" s="643"/>
      <c r="FQ111" s="643"/>
      <c r="FR111" s="643"/>
      <c r="FS111" s="643"/>
      <c r="FT111" s="643"/>
      <c r="FU111" s="643"/>
      <c r="FV111" s="643"/>
      <c r="FW111" s="643"/>
      <c r="FX111" s="643"/>
      <c r="FY111" s="643"/>
      <c r="FZ111" s="643"/>
      <c r="GA111" s="643"/>
      <c r="GB111" s="643"/>
      <c r="GC111" s="643"/>
      <c r="GD111" s="643"/>
      <c r="GE111" s="643"/>
      <c r="GF111" s="643"/>
      <c r="GG111" s="643"/>
      <c r="GH111" s="643"/>
      <c r="GI111" s="643"/>
      <c r="GJ111" s="643"/>
      <c r="GK111" s="643"/>
      <c r="GL111" s="643"/>
      <c r="GM111" s="643"/>
      <c r="GN111" s="643"/>
      <c r="GO111" s="643"/>
      <c r="GP111" s="643"/>
      <c r="GQ111" s="643"/>
      <c r="GR111" s="643"/>
      <c r="GS111" s="643"/>
      <c r="GT111" s="643"/>
      <c r="GU111" s="643"/>
      <c r="GV111" s="643"/>
      <c r="GW111" s="643"/>
      <c r="GX111" s="643"/>
      <c r="GY111" s="643"/>
      <c r="GZ111" s="643"/>
      <c r="HA111" s="643"/>
      <c r="HB111" s="643"/>
      <c r="HC111" s="643"/>
      <c r="HD111" s="643"/>
      <c r="HE111" s="643"/>
      <c r="HF111" s="643"/>
      <c r="HG111" s="643"/>
      <c r="HH111" s="643"/>
      <c r="HI111" s="643"/>
      <c r="HJ111" s="643"/>
      <c r="HK111" s="643"/>
      <c r="HL111" s="643"/>
      <c r="HM111" s="643"/>
      <c r="HN111" s="643"/>
      <c r="HO111" s="643"/>
      <c r="HP111" s="643"/>
      <c r="HQ111" s="643"/>
      <c r="HR111" s="643"/>
      <c r="HS111" s="643"/>
      <c r="HT111" s="643"/>
      <c r="HU111" s="643"/>
      <c r="HV111" s="643"/>
      <c r="HW111" s="643"/>
      <c r="HX111" s="643"/>
      <c r="HY111" s="643"/>
      <c r="HZ111" s="643"/>
      <c r="IA111" s="643"/>
      <c r="IB111" s="643"/>
      <c r="IC111" s="643"/>
      <c r="ID111" s="643"/>
      <c r="IE111" s="643"/>
      <c r="IF111" s="643"/>
      <c r="IG111" s="643"/>
      <c r="IH111" s="643"/>
      <c r="II111" s="643"/>
      <c r="IJ111" s="643"/>
      <c r="IK111" s="643"/>
      <c r="IL111" s="643"/>
      <c r="IM111" s="643"/>
      <c r="IN111" s="643"/>
      <c r="IO111" s="643"/>
      <c r="IP111" s="643"/>
      <c r="IQ111" s="643"/>
      <c r="IR111" s="643"/>
      <c r="IS111" s="643"/>
    </row>
    <row r="112" spans="1:253" ht="24.75" customHeight="1">
      <c r="A112" s="666">
        <v>103</v>
      </c>
      <c r="B112" s="667"/>
      <c r="C112" s="649" t="s">
        <v>796</v>
      </c>
      <c r="D112" s="650">
        <f>SUM(D99-D108)</f>
        <v>0</v>
      </c>
      <c r="E112" s="650">
        <f>SUM(E99-E108)</f>
        <v>0</v>
      </c>
      <c r="F112" s="650">
        <f t="shared" si="6"/>
        <v>0</v>
      </c>
      <c r="G112" s="650">
        <f>SUM(G99-G108)</f>
        <v>0</v>
      </c>
      <c r="H112" s="650">
        <f>SUM(H99-H108)</f>
        <v>0</v>
      </c>
      <c r="I112" s="650">
        <f>SUM(G112-F112)</f>
        <v>0</v>
      </c>
      <c r="J112" s="651" t="e">
        <f t="shared" si="5"/>
        <v>#DIV/0!</v>
      </c>
      <c r="K112" s="651" t="e">
        <f t="shared" si="7"/>
        <v>#DIV/0!</v>
      </c>
      <c r="L112" s="643"/>
      <c r="M112" s="643"/>
      <c r="N112" s="643"/>
      <c r="O112" s="643"/>
      <c r="P112" s="643"/>
      <c r="Q112" s="643"/>
      <c r="R112" s="643"/>
      <c r="S112" s="643"/>
      <c r="T112" s="643"/>
      <c r="U112" s="643"/>
      <c r="V112" s="643"/>
      <c r="W112" s="643"/>
      <c r="X112" s="643"/>
      <c r="Y112" s="643"/>
      <c r="Z112" s="643"/>
      <c r="AA112" s="643"/>
      <c r="AB112" s="643"/>
      <c r="AC112" s="643"/>
      <c r="AD112" s="643"/>
      <c r="AE112" s="643"/>
      <c r="AF112" s="643"/>
      <c r="AG112" s="643"/>
      <c r="AH112" s="643"/>
      <c r="AI112" s="643"/>
      <c r="AJ112" s="643"/>
      <c r="AK112" s="643"/>
      <c r="AL112" s="643"/>
      <c r="AM112" s="643"/>
      <c r="AN112" s="643"/>
      <c r="AO112" s="643"/>
      <c r="AP112" s="643"/>
      <c r="AQ112" s="643"/>
      <c r="AR112" s="643"/>
      <c r="AS112" s="643"/>
      <c r="AT112" s="643"/>
      <c r="AU112" s="643"/>
      <c r="AV112" s="643"/>
      <c r="AW112" s="643"/>
      <c r="AX112" s="643"/>
      <c r="AY112" s="643"/>
      <c r="AZ112" s="643"/>
      <c r="BA112" s="643"/>
      <c r="BB112" s="643"/>
      <c r="BC112" s="643"/>
      <c r="BD112" s="643"/>
      <c r="BE112" s="643"/>
      <c r="BF112" s="643"/>
      <c r="BG112" s="643"/>
      <c r="BH112" s="643"/>
      <c r="BI112" s="643"/>
      <c r="BJ112" s="643"/>
      <c r="BK112" s="643"/>
      <c r="BL112" s="643"/>
      <c r="BM112" s="643"/>
      <c r="BN112" s="643"/>
      <c r="BO112" s="643"/>
      <c r="BP112" s="643"/>
      <c r="BQ112" s="643"/>
      <c r="BR112" s="643"/>
      <c r="BS112" s="643"/>
      <c r="BT112" s="643"/>
      <c r="BU112" s="643"/>
      <c r="BV112" s="643"/>
      <c r="BW112" s="643"/>
      <c r="BX112" s="643"/>
      <c r="BY112" s="643"/>
      <c r="BZ112" s="643"/>
      <c r="CA112" s="643"/>
      <c r="CB112" s="643"/>
      <c r="CC112" s="643"/>
      <c r="CD112" s="643"/>
      <c r="CE112" s="643"/>
      <c r="CF112" s="643"/>
      <c r="CG112" s="643"/>
      <c r="CH112" s="643"/>
      <c r="CI112" s="643"/>
      <c r="CJ112" s="643"/>
      <c r="CK112" s="643"/>
      <c r="CL112" s="643"/>
      <c r="CM112" s="643"/>
      <c r="CN112" s="643"/>
      <c r="CO112" s="643"/>
      <c r="CP112" s="643"/>
      <c r="CQ112" s="643"/>
      <c r="CR112" s="643"/>
      <c r="CS112" s="643"/>
      <c r="CT112" s="643"/>
      <c r="CU112" s="643"/>
      <c r="CV112" s="643"/>
      <c r="CW112" s="643"/>
      <c r="CX112" s="643"/>
      <c r="CY112" s="643"/>
      <c r="CZ112" s="643"/>
      <c r="DA112" s="643"/>
      <c r="DB112" s="643"/>
      <c r="DC112" s="643"/>
      <c r="DD112" s="643"/>
      <c r="DE112" s="643"/>
      <c r="DF112" s="643"/>
      <c r="DG112" s="643"/>
      <c r="DH112" s="643"/>
      <c r="DI112" s="643"/>
      <c r="DJ112" s="643"/>
      <c r="DK112" s="643"/>
      <c r="DL112" s="643"/>
      <c r="DM112" s="643"/>
      <c r="DN112" s="643"/>
      <c r="DO112" s="643"/>
      <c r="DP112" s="643"/>
      <c r="DQ112" s="643"/>
      <c r="DR112" s="643"/>
      <c r="DS112" s="643"/>
      <c r="DT112" s="643"/>
      <c r="DU112" s="643"/>
      <c r="DV112" s="643"/>
      <c r="DW112" s="643"/>
      <c r="DX112" s="643"/>
      <c r="DY112" s="643"/>
      <c r="DZ112" s="643"/>
      <c r="EA112" s="643"/>
      <c r="EB112" s="643"/>
      <c r="EC112" s="643"/>
      <c r="ED112" s="643"/>
      <c r="EE112" s="643"/>
      <c r="EF112" s="643"/>
      <c r="EG112" s="643"/>
      <c r="EH112" s="643"/>
      <c r="EI112" s="643"/>
      <c r="EJ112" s="643"/>
      <c r="EK112" s="643"/>
      <c r="EL112" s="643"/>
      <c r="EM112" s="643"/>
      <c r="EN112" s="643"/>
      <c r="EO112" s="643"/>
      <c r="EP112" s="643"/>
      <c r="EQ112" s="643"/>
      <c r="ER112" s="643"/>
      <c r="ES112" s="643"/>
      <c r="ET112" s="643"/>
      <c r="EU112" s="643"/>
      <c r="EV112" s="643"/>
      <c r="EW112" s="643"/>
      <c r="EX112" s="643"/>
      <c r="EY112" s="643"/>
      <c r="EZ112" s="643"/>
      <c r="FA112" s="643"/>
      <c r="FB112" s="643"/>
      <c r="FC112" s="643"/>
      <c r="FD112" s="643"/>
      <c r="FE112" s="643"/>
      <c r="FF112" s="643"/>
      <c r="FG112" s="643"/>
      <c r="FH112" s="643"/>
      <c r="FI112" s="643"/>
      <c r="FJ112" s="643"/>
      <c r="FK112" s="643"/>
      <c r="FL112" s="643"/>
      <c r="FM112" s="643"/>
      <c r="FN112" s="643"/>
      <c r="FO112" s="643"/>
      <c r="FP112" s="643"/>
      <c r="FQ112" s="643"/>
      <c r="FR112" s="643"/>
      <c r="FS112" s="643"/>
      <c r="FT112" s="643"/>
      <c r="FU112" s="643"/>
      <c r="FV112" s="643"/>
      <c r="FW112" s="643"/>
      <c r="FX112" s="643"/>
      <c r="FY112" s="643"/>
      <c r="FZ112" s="643"/>
      <c r="GA112" s="643"/>
      <c r="GB112" s="643"/>
      <c r="GC112" s="643"/>
      <c r="GD112" s="643"/>
      <c r="GE112" s="643"/>
      <c r="GF112" s="643"/>
      <c r="GG112" s="643"/>
      <c r="GH112" s="643"/>
      <c r="GI112" s="643"/>
      <c r="GJ112" s="643"/>
      <c r="GK112" s="643"/>
      <c r="GL112" s="643"/>
      <c r="GM112" s="643"/>
      <c r="GN112" s="643"/>
      <c r="GO112" s="643"/>
      <c r="GP112" s="643"/>
      <c r="GQ112" s="643"/>
      <c r="GR112" s="643"/>
      <c r="GS112" s="643"/>
      <c r="GT112" s="643"/>
      <c r="GU112" s="643"/>
      <c r="GV112" s="643"/>
      <c r="GW112" s="643"/>
      <c r="GX112" s="643"/>
      <c r="GY112" s="643"/>
      <c r="GZ112" s="643"/>
      <c r="HA112" s="643"/>
      <c r="HB112" s="643"/>
      <c r="HC112" s="643"/>
      <c r="HD112" s="643"/>
      <c r="HE112" s="643"/>
      <c r="HF112" s="643"/>
      <c r="HG112" s="643"/>
      <c r="HH112" s="643"/>
      <c r="HI112" s="643"/>
      <c r="HJ112" s="643"/>
      <c r="HK112" s="643"/>
      <c r="HL112" s="643"/>
      <c r="HM112" s="643"/>
      <c r="HN112" s="643"/>
      <c r="HO112" s="643"/>
      <c r="HP112" s="643"/>
      <c r="HQ112" s="643"/>
      <c r="HR112" s="643"/>
      <c r="HS112" s="643"/>
      <c r="HT112" s="643"/>
      <c r="HU112" s="643"/>
      <c r="HV112" s="643"/>
      <c r="HW112" s="643"/>
      <c r="HX112" s="643"/>
      <c r="HY112" s="643"/>
      <c r="HZ112" s="643"/>
      <c r="IA112" s="643"/>
      <c r="IB112" s="643"/>
      <c r="IC112" s="643"/>
      <c r="ID112" s="643"/>
      <c r="IE112" s="643"/>
      <c r="IF112" s="643"/>
      <c r="IG112" s="643"/>
      <c r="IH112" s="643"/>
      <c r="II112" s="643"/>
      <c r="IJ112" s="643"/>
      <c r="IK112" s="643"/>
      <c r="IL112" s="643"/>
      <c r="IM112" s="643"/>
      <c r="IN112" s="643"/>
      <c r="IO112" s="643"/>
      <c r="IP112" s="643"/>
      <c r="IQ112" s="643"/>
      <c r="IR112" s="643"/>
      <c r="IS112" s="643"/>
    </row>
    <row r="113" spans="1:253" ht="24.75" customHeight="1">
      <c r="A113" s="666">
        <v>104</v>
      </c>
      <c r="B113" s="667"/>
      <c r="C113" s="649" t="s">
        <v>797</v>
      </c>
      <c r="D113" s="650">
        <f>SUM(D74+D97+D112)</f>
        <v>0</v>
      </c>
      <c r="E113" s="650">
        <f>SUM(E74+E97+E112)</f>
        <v>0</v>
      </c>
      <c r="F113" s="650">
        <f t="shared" si="6"/>
        <v>0</v>
      </c>
      <c r="G113" s="650">
        <f>SUM(G74+G97+G112)</f>
        <v>0</v>
      </c>
      <c r="H113" s="650">
        <f>SUM(H74+H97+H112)</f>
        <v>0</v>
      </c>
      <c r="I113" s="650">
        <f>SUM(G113-F113)</f>
        <v>0</v>
      </c>
      <c r="J113" s="651" t="e">
        <f t="shared" si="5"/>
        <v>#DIV/0!</v>
      </c>
      <c r="K113" s="651" t="e">
        <f>SUM(G113/H113)</f>
        <v>#DIV/0!</v>
      </c>
      <c r="L113" s="643"/>
      <c r="M113" s="643"/>
      <c r="N113" s="643"/>
      <c r="O113" s="643"/>
      <c r="P113" s="643"/>
      <c r="Q113" s="643"/>
      <c r="R113" s="643"/>
      <c r="S113" s="643"/>
      <c r="T113" s="643"/>
      <c r="U113" s="643"/>
      <c r="V113" s="643"/>
      <c r="W113" s="643"/>
      <c r="X113" s="643"/>
      <c r="Y113" s="643"/>
      <c r="Z113" s="643"/>
      <c r="AA113" s="643"/>
      <c r="AB113" s="643"/>
      <c r="AC113" s="643"/>
      <c r="AD113" s="643"/>
      <c r="AE113" s="643"/>
      <c r="AF113" s="643"/>
      <c r="AG113" s="643"/>
      <c r="AH113" s="643"/>
      <c r="AI113" s="643"/>
      <c r="AJ113" s="643"/>
      <c r="AK113" s="643"/>
      <c r="AL113" s="643"/>
      <c r="AM113" s="643"/>
      <c r="AN113" s="643"/>
      <c r="AO113" s="643"/>
      <c r="AP113" s="643"/>
      <c r="AQ113" s="643"/>
      <c r="AR113" s="643"/>
      <c r="AS113" s="643"/>
      <c r="AT113" s="643"/>
      <c r="AU113" s="643"/>
      <c r="AV113" s="643"/>
      <c r="AW113" s="643"/>
      <c r="AX113" s="643"/>
      <c r="AY113" s="643"/>
      <c r="AZ113" s="643"/>
      <c r="BA113" s="643"/>
      <c r="BB113" s="643"/>
      <c r="BC113" s="643"/>
      <c r="BD113" s="643"/>
      <c r="BE113" s="643"/>
      <c r="BF113" s="643"/>
      <c r="BG113" s="643"/>
      <c r="BH113" s="643"/>
      <c r="BI113" s="643"/>
      <c r="BJ113" s="643"/>
      <c r="BK113" s="643"/>
      <c r="BL113" s="643"/>
      <c r="BM113" s="643"/>
      <c r="BN113" s="643"/>
      <c r="BO113" s="643"/>
      <c r="BP113" s="643"/>
      <c r="BQ113" s="643"/>
      <c r="BR113" s="643"/>
      <c r="BS113" s="643"/>
      <c r="BT113" s="643"/>
      <c r="BU113" s="643"/>
      <c r="BV113" s="643"/>
      <c r="BW113" s="643"/>
      <c r="BX113" s="643"/>
      <c r="BY113" s="643"/>
      <c r="BZ113" s="643"/>
      <c r="CA113" s="643"/>
      <c r="CB113" s="643"/>
      <c r="CC113" s="643"/>
      <c r="CD113" s="643"/>
      <c r="CE113" s="643"/>
      <c r="CF113" s="643"/>
      <c r="CG113" s="643"/>
      <c r="CH113" s="643"/>
      <c r="CI113" s="643"/>
      <c r="CJ113" s="643"/>
      <c r="CK113" s="643"/>
      <c r="CL113" s="643"/>
      <c r="CM113" s="643"/>
      <c r="CN113" s="643"/>
      <c r="CO113" s="643"/>
      <c r="CP113" s="643"/>
      <c r="CQ113" s="643"/>
      <c r="CR113" s="643"/>
      <c r="CS113" s="643"/>
      <c r="CT113" s="643"/>
      <c r="CU113" s="643"/>
      <c r="CV113" s="643"/>
      <c r="CW113" s="643"/>
      <c r="CX113" s="643"/>
      <c r="CY113" s="643"/>
      <c r="CZ113" s="643"/>
      <c r="DA113" s="643"/>
      <c r="DB113" s="643"/>
      <c r="DC113" s="643"/>
      <c r="DD113" s="643"/>
      <c r="DE113" s="643"/>
      <c r="DF113" s="643"/>
      <c r="DG113" s="643"/>
      <c r="DH113" s="643"/>
      <c r="DI113" s="643"/>
      <c r="DJ113" s="643"/>
      <c r="DK113" s="643"/>
      <c r="DL113" s="643"/>
      <c r="DM113" s="643"/>
      <c r="DN113" s="643"/>
      <c r="DO113" s="643"/>
      <c r="DP113" s="643"/>
      <c r="DQ113" s="643"/>
      <c r="DR113" s="643"/>
      <c r="DS113" s="643"/>
      <c r="DT113" s="643"/>
      <c r="DU113" s="643"/>
      <c r="DV113" s="643"/>
      <c r="DW113" s="643"/>
      <c r="DX113" s="643"/>
      <c r="DY113" s="643"/>
      <c r="DZ113" s="643"/>
      <c r="EA113" s="643"/>
      <c r="EB113" s="643"/>
      <c r="EC113" s="643"/>
      <c r="ED113" s="643"/>
      <c r="EE113" s="643"/>
      <c r="EF113" s="643"/>
      <c r="EG113" s="643"/>
      <c r="EH113" s="643"/>
      <c r="EI113" s="643"/>
      <c r="EJ113" s="643"/>
      <c r="EK113" s="643"/>
      <c r="EL113" s="643"/>
      <c r="EM113" s="643"/>
      <c r="EN113" s="643"/>
      <c r="EO113" s="643"/>
      <c r="EP113" s="643"/>
      <c r="EQ113" s="643"/>
      <c r="ER113" s="643"/>
      <c r="ES113" s="643"/>
      <c r="ET113" s="643"/>
      <c r="EU113" s="643"/>
      <c r="EV113" s="643"/>
      <c r="EW113" s="643"/>
      <c r="EX113" s="643"/>
      <c r="EY113" s="643"/>
      <c r="EZ113" s="643"/>
      <c r="FA113" s="643"/>
      <c r="FB113" s="643"/>
      <c r="FC113" s="643"/>
      <c r="FD113" s="643"/>
      <c r="FE113" s="643"/>
      <c r="FF113" s="643"/>
      <c r="FG113" s="643"/>
      <c r="FH113" s="643"/>
      <c r="FI113" s="643"/>
      <c r="FJ113" s="643"/>
      <c r="FK113" s="643"/>
      <c r="FL113" s="643"/>
      <c r="FM113" s="643"/>
      <c r="FN113" s="643"/>
      <c r="FO113" s="643"/>
      <c r="FP113" s="643"/>
      <c r="FQ113" s="643"/>
      <c r="FR113" s="643"/>
      <c r="FS113" s="643"/>
      <c r="FT113" s="643"/>
      <c r="FU113" s="643"/>
      <c r="FV113" s="643"/>
      <c r="FW113" s="643"/>
      <c r="FX113" s="643"/>
      <c r="FY113" s="643"/>
      <c r="FZ113" s="643"/>
      <c r="GA113" s="643"/>
      <c r="GB113" s="643"/>
      <c r="GC113" s="643"/>
      <c r="GD113" s="643"/>
      <c r="GE113" s="643"/>
      <c r="GF113" s="643"/>
      <c r="GG113" s="643"/>
      <c r="GH113" s="643"/>
      <c r="GI113" s="643"/>
      <c r="GJ113" s="643"/>
      <c r="GK113" s="643"/>
      <c r="GL113" s="643"/>
      <c r="GM113" s="643"/>
      <c r="GN113" s="643"/>
      <c r="GO113" s="643"/>
      <c r="GP113" s="643"/>
      <c r="GQ113" s="643"/>
      <c r="GR113" s="643"/>
      <c r="GS113" s="643"/>
      <c r="GT113" s="643"/>
      <c r="GU113" s="643"/>
      <c r="GV113" s="643"/>
      <c r="GW113" s="643"/>
      <c r="GX113" s="643"/>
      <c r="GY113" s="643"/>
      <c r="GZ113" s="643"/>
      <c r="HA113" s="643"/>
      <c r="HB113" s="643"/>
      <c r="HC113" s="643"/>
      <c r="HD113" s="643"/>
      <c r="HE113" s="643"/>
      <c r="HF113" s="643"/>
      <c r="HG113" s="643"/>
      <c r="HH113" s="643"/>
      <c r="HI113" s="643"/>
      <c r="HJ113" s="643"/>
      <c r="HK113" s="643"/>
      <c r="HL113" s="643"/>
      <c r="HM113" s="643"/>
      <c r="HN113" s="643"/>
      <c r="HO113" s="643"/>
      <c r="HP113" s="643"/>
      <c r="HQ113" s="643"/>
      <c r="HR113" s="643"/>
      <c r="HS113" s="643"/>
      <c r="HT113" s="643"/>
      <c r="HU113" s="643"/>
      <c r="HV113" s="643"/>
      <c r="HW113" s="643"/>
      <c r="HX113" s="643"/>
      <c r="HY113" s="643"/>
      <c r="HZ113" s="643"/>
      <c r="IA113" s="643"/>
      <c r="IB113" s="643"/>
      <c r="IC113" s="643"/>
      <c r="ID113" s="643"/>
      <c r="IE113" s="643"/>
      <c r="IF113" s="643"/>
      <c r="IG113" s="643"/>
      <c r="IH113" s="643"/>
      <c r="II113" s="643"/>
      <c r="IJ113" s="643"/>
      <c r="IK113" s="643"/>
      <c r="IL113" s="643"/>
      <c r="IM113" s="643"/>
      <c r="IN113" s="643"/>
      <c r="IO113" s="643"/>
      <c r="IP113" s="643"/>
      <c r="IQ113" s="643"/>
      <c r="IR113" s="643"/>
      <c r="IS113" s="643"/>
    </row>
    <row r="114" spans="1:253" ht="21.75" customHeight="1">
      <c r="A114" s="691"/>
      <c r="B114" s="692"/>
      <c r="C114" s="693"/>
      <c r="D114" s="693"/>
      <c r="E114" s="693"/>
      <c r="F114" s="694"/>
      <c r="G114" s="694"/>
      <c r="H114" s="694"/>
      <c r="I114" s="694"/>
      <c r="J114" s="695"/>
      <c r="K114" s="78"/>
      <c r="L114" s="643"/>
      <c r="M114" s="643"/>
      <c r="N114" s="643"/>
      <c r="O114" s="643"/>
      <c r="P114" s="643"/>
      <c r="Q114" s="643"/>
      <c r="R114" s="643"/>
      <c r="S114" s="643"/>
      <c r="T114" s="643"/>
      <c r="U114" s="643"/>
      <c r="V114" s="643"/>
      <c r="W114" s="643"/>
      <c r="X114" s="643"/>
      <c r="Y114" s="643"/>
      <c r="Z114" s="643"/>
      <c r="AA114" s="643"/>
      <c r="AB114" s="643"/>
      <c r="AC114" s="643"/>
      <c r="AD114" s="643"/>
      <c r="AE114" s="643"/>
      <c r="AF114" s="643"/>
      <c r="AG114" s="643"/>
      <c r="AH114" s="643"/>
      <c r="AI114" s="643"/>
      <c r="AJ114" s="643"/>
      <c r="AK114" s="643"/>
      <c r="AL114" s="643"/>
      <c r="AM114" s="643"/>
      <c r="AN114" s="643"/>
      <c r="AO114" s="643"/>
      <c r="AP114" s="643"/>
      <c r="AQ114" s="643"/>
      <c r="AR114" s="643"/>
      <c r="AS114" s="643"/>
      <c r="AT114" s="643"/>
      <c r="AU114" s="643"/>
      <c r="AV114" s="643"/>
      <c r="AW114" s="643"/>
      <c r="AX114" s="643"/>
      <c r="AY114" s="643"/>
      <c r="AZ114" s="643"/>
      <c r="BA114" s="643"/>
      <c r="BB114" s="643"/>
      <c r="BC114" s="643"/>
      <c r="BD114" s="643"/>
      <c r="BE114" s="643"/>
      <c r="BF114" s="643"/>
      <c r="BG114" s="643"/>
      <c r="BH114" s="643"/>
      <c r="BI114" s="643"/>
      <c r="BJ114" s="643"/>
      <c r="BK114" s="643"/>
      <c r="BL114" s="643"/>
      <c r="BM114" s="643"/>
      <c r="BN114" s="643"/>
      <c r="BO114" s="643"/>
      <c r="BP114" s="643"/>
      <c r="BQ114" s="643"/>
      <c r="BR114" s="643"/>
      <c r="BS114" s="643"/>
      <c r="BT114" s="643"/>
      <c r="BU114" s="643"/>
      <c r="BV114" s="643"/>
      <c r="BW114" s="643"/>
      <c r="BX114" s="643"/>
      <c r="BY114" s="643"/>
      <c r="BZ114" s="643"/>
      <c r="CA114" s="643"/>
      <c r="CB114" s="643"/>
      <c r="CC114" s="643"/>
      <c r="CD114" s="643"/>
      <c r="CE114" s="643"/>
      <c r="CF114" s="643"/>
      <c r="CG114" s="643"/>
      <c r="CH114" s="643"/>
      <c r="CI114" s="643"/>
      <c r="CJ114" s="643"/>
      <c r="CK114" s="643"/>
      <c r="CL114" s="643"/>
      <c r="CM114" s="643"/>
      <c r="CN114" s="643"/>
      <c r="CO114" s="643"/>
      <c r="CP114" s="643"/>
      <c r="CQ114" s="643"/>
      <c r="CR114" s="643"/>
      <c r="CS114" s="643"/>
      <c r="CT114" s="643"/>
      <c r="CU114" s="643"/>
      <c r="CV114" s="643"/>
      <c r="CW114" s="643"/>
      <c r="CX114" s="643"/>
      <c r="CY114" s="643"/>
      <c r="CZ114" s="643"/>
      <c r="DA114" s="643"/>
      <c r="DB114" s="643"/>
      <c r="DC114" s="643"/>
      <c r="DD114" s="643"/>
      <c r="DE114" s="643"/>
      <c r="DF114" s="643"/>
      <c r="DG114" s="643"/>
      <c r="DH114" s="643"/>
      <c r="DI114" s="643"/>
      <c r="DJ114" s="643"/>
      <c r="DK114" s="643"/>
      <c r="DL114" s="643"/>
      <c r="DM114" s="643"/>
      <c r="DN114" s="643"/>
      <c r="DO114" s="643"/>
      <c r="DP114" s="643"/>
      <c r="DQ114" s="643"/>
      <c r="DR114" s="643"/>
      <c r="DS114" s="643"/>
      <c r="DT114" s="643"/>
      <c r="DU114" s="643"/>
      <c r="DV114" s="643"/>
      <c r="DW114" s="643"/>
      <c r="DX114" s="643"/>
      <c r="DY114" s="643"/>
      <c r="DZ114" s="643"/>
      <c r="EA114" s="643"/>
      <c r="EB114" s="643"/>
      <c r="EC114" s="643"/>
      <c r="ED114" s="643"/>
      <c r="EE114" s="643"/>
      <c r="EF114" s="643"/>
      <c r="EG114" s="643"/>
      <c r="EH114" s="643"/>
      <c r="EI114" s="643"/>
      <c r="EJ114" s="643"/>
      <c r="EK114" s="643"/>
      <c r="EL114" s="643"/>
      <c r="EM114" s="643"/>
      <c r="EN114" s="643"/>
      <c r="EO114" s="643"/>
      <c r="EP114" s="643"/>
      <c r="EQ114" s="643"/>
      <c r="ER114" s="643"/>
      <c r="ES114" s="643"/>
      <c r="ET114" s="643"/>
      <c r="EU114" s="643"/>
      <c r="EV114" s="643"/>
      <c r="EW114" s="643"/>
      <c r="EX114" s="643"/>
      <c r="EY114" s="643"/>
      <c r="EZ114" s="643"/>
      <c r="FA114" s="643"/>
      <c r="FB114" s="643"/>
      <c r="FC114" s="643"/>
      <c r="FD114" s="643"/>
      <c r="FE114" s="643"/>
      <c r="FF114" s="643"/>
      <c r="FG114" s="643"/>
      <c r="FH114" s="643"/>
      <c r="FI114" s="643"/>
      <c r="FJ114" s="643"/>
      <c r="FK114" s="643"/>
      <c r="FL114" s="643"/>
      <c r="FM114" s="643"/>
      <c r="FN114" s="643"/>
      <c r="FO114" s="643"/>
      <c r="FP114" s="643"/>
      <c r="FQ114" s="643"/>
      <c r="FR114" s="643"/>
      <c r="FS114" s="643"/>
      <c r="FT114" s="643"/>
      <c r="FU114" s="643"/>
      <c r="FV114" s="643"/>
      <c r="FW114" s="643"/>
      <c r="FX114" s="643"/>
      <c r="FY114" s="643"/>
      <c r="FZ114" s="643"/>
      <c r="GA114" s="643"/>
      <c r="GB114" s="643"/>
      <c r="GC114" s="643"/>
      <c r="GD114" s="643"/>
      <c r="GE114" s="643"/>
      <c r="GF114" s="643"/>
      <c r="GG114" s="643"/>
      <c r="GH114" s="643"/>
      <c r="GI114" s="643"/>
      <c r="GJ114" s="643"/>
      <c r="GK114" s="643"/>
      <c r="GL114" s="643"/>
      <c r="GM114" s="643"/>
      <c r="GN114" s="643"/>
      <c r="GO114" s="643"/>
      <c r="GP114" s="643"/>
      <c r="GQ114" s="643"/>
      <c r="GR114" s="643"/>
      <c r="GS114" s="643"/>
      <c r="GT114" s="643"/>
      <c r="GU114" s="643"/>
      <c r="GV114" s="643"/>
      <c r="GW114" s="643"/>
      <c r="GX114" s="643"/>
      <c r="GY114" s="643"/>
      <c r="GZ114" s="643"/>
      <c r="HA114" s="643"/>
      <c r="HB114" s="643"/>
      <c r="HC114" s="643"/>
      <c r="HD114" s="643"/>
      <c r="HE114" s="643"/>
      <c r="HF114" s="643"/>
      <c r="HG114" s="643"/>
      <c r="HH114" s="643"/>
      <c r="HI114" s="643"/>
      <c r="HJ114" s="643"/>
      <c r="HK114" s="643"/>
      <c r="HL114" s="643"/>
      <c r="HM114" s="643"/>
      <c r="HN114" s="643"/>
      <c r="HO114" s="643"/>
      <c r="HP114" s="643"/>
      <c r="HQ114" s="643"/>
      <c r="HR114" s="643"/>
      <c r="HS114" s="643"/>
      <c r="HT114" s="643"/>
      <c r="HU114" s="643"/>
      <c r="HV114" s="643"/>
      <c r="HW114" s="643"/>
      <c r="HX114" s="643"/>
      <c r="HY114" s="643"/>
      <c r="HZ114" s="643"/>
      <c r="IA114" s="643"/>
      <c r="IB114" s="643"/>
      <c r="IC114" s="643"/>
      <c r="ID114" s="643"/>
      <c r="IE114" s="643"/>
      <c r="IF114" s="643"/>
      <c r="IG114" s="643"/>
      <c r="IH114" s="643"/>
      <c r="II114" s="643"/>
      <c r="IJ114" s="643"/>
      <c r="IK114" s="643"/>
      <c r="IL114" s="643"/>
      <c r="IM114" s="643"/>
      <c r="IN114" s="643"/>
      <c r="IO114" s="643"/>
      <c r="IP114" s="643"/>
      <c r="IQ114" s="643"/>
      <c r="IR114" s="643"/>
      <c r="IS114" s="643"/>
    </row>
    <row r="115" spans="1:253" ht="12.2" customHeight="1">
      <c r="A115" s="696"/>
      <c r="B115" s="696"/>
      <c r="C115" s="697"/>
      <c r="D115" s="697"/>
      <c r="E115" s="697"/>
      <c r="F115" s="697"/>
      <c r="G115" s="697"/>
      <c r="H115" s="258" t="s">
        <v>103</v>
      </c>
      <c r="I115" s="697"/>
      <c r="J115" s="697"/>
      <c r="K115" s="697"/>
      <c r="L115" s="643"/>
      <c r="M115" s="643"/>
      <c r="N115" s="643"/>
      <c r="O115" s="643"/>
      <c r="P115" s="643"/>
      <c r="Q115" s="643"/>
      <c r="R115" s="643"/>
      <c r="S115" s="643"/>
      <c r="T115" s="643"/>
      <c r="U115" s="643"/>
      <c r="V115" s="643"/>
      <c r="W115" s="643"/>
      <c r="X115" s="643"/>
      <c r="Y115" s="643"/>
      <c r="Z115" s="643"/>
      <c r="AA115" s="643"/>
      <c r="AB115" s="643"/>
      <c r="AC115" s="643"/>
      <c r="AD115" s="643"/>
      <c r="AE115" s="643"/>
      <c r="AF115" s="643"/>
      <c r="AG115" s="643"/>
      <c r="AH115" s="643"/>
      <c r="AI115" s="643"/>
      <c r="AJ115" s="643"/>
      <c r="AK115" s="643"/>
      <c r="AL115" s="643"/>
      <c r="AM115" s="643"/>
      <c r="AN115" s="643"/>
      <c r="AO115" s="643"/>
      <c r="AP115" s="643"/>
      <c r="AQ115" s="643"/>
      <c r="AR115" s="643"/>
      <c r="AS115" s="643"/>
      <c r="AT115" s="643"/>
      <c r="AU115" s="643"/>
      <c r="AV115" s="643"/>
      <c r="AW115" s="643"/>
      <c r="AX115" s="643"/>
      <c r="AY115" s="643"/>
      <c r="AZ115" s="643"/>
      <c r="BA115" s="643"/>
      <c r="BB115" s="643"/>
      <c r="BC115" s="643"/>
      <c r="BD115" s="643"/>
      <c r="BE115" s="643"/>
      <c r="BF115" s="643"/>
      <c r="BG115" s="643"/>
      <c r="BH115" s="643"/>
      <c r="BI115" s="643"/>
      <c r="BJ115" s="643"/>
      <c r="BK115" s="643"/>
      <c r="BL115" s="643"/>
      <c r="BM115" s="643"/>
      <c r="BN115" s="643"/>
      <c r="BO115" s="643"/>
      <c r="BP115" s="643"/>
      <c r="BQ115" s="643"/>
      <c r="BR115" s="643"/>
      <c r="BS115" s="643"/>
      <c r="BT115" s="643"/>
      <c r="BU115" s="643"/>
      <c r="BV115" s="643"/>
      <c r="BW115" s="643"/>
      <c r="BX115" s="643"/>
      <c r="BY115" s="643"/>
      <c r="BZ115" s="643"/>
      <c r="CA115" s="643"/>
      <c r="CB115" s="643"/>
      <c r="CC115" s="643"/>
      <c r="CD115" s="643"/>
      <c r="CE115" s="643"/>
      <c r="CF115" s="643"/>
      <c r="CG115" s="643"/>
      <c r="CH115" s="643"/>
      <c r="CI115" s="643"/>
      <c r="CJ115" s="643"/>
      <c r="CK115" s="643"/>
      <c r="CL115" s="643"/>
      <c r="CM115" s="643"/>
      <c r="CN115" s="643"/>
      <c r="CO115" s="643"/>
      <c r="CP115" s="643"/>
      <c r="CQ115" s="643"/>
      <c r="CR115" s="643"/>
      <c r="CS115" s="643"/>
      <c r="CT115" s="643"/>
      <c r="CU115" s="643"/>
      <c r="CV115" s="643"/>
      <c r="CW115" s="643"/>
      <c r="CX115" s="643"/>
      <c r="CY115" s="643"/>
      <c r="CZ115" s="643"/>
      <c r="DA115" s="643"/>
      <c r="DB115" s="643"/>
      <c r="DC115" s="643"/>
      <c r="DD115" s="643"/>
      <c r="DE115" s="643"/>
      <c r="DF115" s="643"/>
      <c r="DG115" s="643"/>
      <c r="DH115" s="643"/>
      <c r="DI115" s="643"/>
      <c r="DJ115" s="643"/>
      <c r="DK115" s="643"/>
      <c r="DL115" s="643"/>
      <c r="DM115" s="643"/>
      <c r="DN115" s="643"/>
      <c r="DO115" s="643"/>
      <c r="DP115" s="643"/>
      <c r="DQ115" s="643"/>
      <c r="DR115" s="643"/>
      <c r="DS115" s="643"/>
      <c r="DT115" s="643"/>
      <c r="DU115" s="643"/>
      <c r="DV115" s="643"/>
      <c r="DW115" s="643"/>
      <c r="DX115" s="643"/>
      <c r="DY115" s="643"/>
      <c r="DZ115" s="643"/>
      <c r="EA115" s="643"/>
      <c r="EB115" s="643"/>
      <c r="EC115" s="643"/>
      <c r="ED115" s="643"/>
      <c r="EE115" s="643"/>
      <c r="EF115" s="643"/>
      <c r="EG115" s="643"/>
      <c r="EH115" s="643"/>
      <c r="EI115" s="643"/>
      <c r="EJ115" s="643"/>
      <c r="EK115" s="643"/>
      <c r="EL115" s="643"/>
      <c r="EM115" s="643"/>
      <c r="EN115" s="643"/>
      <c r="EO115" s="643"/>
      <c r="EP115" s="643"/>
      <c r="EQ115" s="643"/>
      <c r="ER115" s="643"/>
      <c r="ES115" s="643"/>
      <c r="ET115" s="643"/>
      <c r="EU115" s="643"/>
      <c r="EV115" s="643"/>
      <c r="EW115" s="643"/>
      <c r="EX115" s="643"/>
      <c r="EY115" s="643"/>
      <c r="EZ115" s="643"/>
      <c r="FA115" s="643"/>
      <c r="FB115" s="643"/>
      <c r="FC115" s="643"/>
      <c r="FD115" s="643"/>
      <c r="FE115" s="643"/>
      <c r="FF115" s="643"/>
      <c r="FG115" s="643"/>
      <c r="FH115" s="643"/>
      <c r="FI115" s="643"/>
      <c r="FJ115" s="643"/>
      <c r="FK115" s="643"/>
      <c r="FL115" s="643"/>
      <c r="FM115" s="643"/>
      <c r="FN115" s="643"/>
      <c r="FO115" s="643"/>
      <c r="FP115" s="643"/>
      <c r="FQ115" s="643"/>
      <c r="FR115" s="643"/>
      <c r="FS115" s="643"/>
      <c r="FT115" s="643"/>
      <c r="FU115" s="643"/>
      <c r="FV115" s="643"/>
      <c r="FW115" s="643"/>
      <c r="FX115" s="643"/>
      <c r="FY115" s="643"/>
      <c r="FZ115" s="643"/>
      <c r="GA115" s="643"/>
      <c r="GB115" s="643"/>
      <c r="GC115" s="643"/>
      <c r="GD115" s="643"/>
      <c r="GE115" s="643"/>
      <c r="GF115" s="643"/>
      <c r="GG115" s="643"/>
      <c r="GH115" s="643"/>
      <c r="GI115" s="643"/>
      <c r="GJ115" s="643"/>
      <c r="GK115" s="643"/>
      <c r="GL115" s="643"/>
      <c r="GM115" s="643"/>
      <c r="GN115" s="643"/>
      <c r="GO115" s="643"/>
      <c r="GP115" s="643"/>
      <c r="GQ115" s="643"/>
      <c r="GR115" s="643"/>
      <c r="GS115" s="643"/>
      <c r="GT115" s="643"/>
      <c r="GU115" s="643"/>
      <c r="GV115" s="643"/>
      <c r="GW115" s="643"/>
      <c r="GX115" s="643"/>
      <c r="GY115" s="643"/>
      <c r="GZ115" s="643"/>
      <c r="HA115" s="643"/>
      <c r="HB115" s="643"/>
      <c r="HC115" s="643"/>
      <c r="HD115" s="643"/>
      <c r="HE115" s="643"/>
      <c r="HF115" s="643"/>
      <c r="HG115" s="643"/>
      <c r="HH115" s="643"/>
      <c r="HI115" s="643"/>
      <c r="HJ115" s="643"/>
      <c r="HK115" s="643"/>
      <c r="HL115" s="643"/>
      <c r="HM115" s="643"/>
      <c r="HN115" s="643"/>
      <c r="HO115" s="643"/>
      <c r="HP115" s="643"/>
      <c r="HQ115" s="643"/>
      <c r="HR115" s="643"/>
      <c r="HS115" s="643"/>
      <c r="HT115" s="643"/>
      <c r="HU115" s="643"/>
      <c r="HV115" s="643"/>
      <c r="HW115" s="643"/>
      <c r="HX115" s="643"/>
      <c r="HY115" s="643"/>
      <c r="HZ115" s="643"/>
      <c r="IA115" s="643"/>
      <c r="IB115" s="643"/>
      <c r="IC115" s="643"/>
      <c r="ID115" s="643"/>
      <c r="IE115" s="643"/>
      <c r="IF115" s="643"/>
      <c r="IG115" s="643"/>
      <c r="IH115" s="643"/>
      <c r="II115" s="643"/>
      <c r="IJ115" s="643"/>
      <c r="IK115" s="643"/>
      <c r="IL115" s="643"/>
      <c r="IM115" s="643"/>
      <c r="IN115" s="643"/>
      <c r="IO115" s="643"/>
      <c r="IP115" s="643"/>
      <c r="IQ115" s="643"/>
      <c r="IR115" s="643"/>
      <c r="IS115" s="643"/>
    </row>
    <row r="116" spans="1:253" ht="17.25" customHeight="1">
      <c r="A116" s="696"/>
      <c r="B116" s="696"/>
      <c r="C116" s="696"/>
      <c r="D116" s="696"/>
      <c r="E116" s="696"/>
      <c r="F116" s="696"/>
      <c r="G116" s="696"/>
      <c r="H116" s="259" t="s">
        <v>476</v>
      </c>
      <c r="I116" s="696"/>
      <c r="J116" s="698"/>
      <c r="K116" s="78"/>
      <c r="L116" s="643"/>
      <c r="M116" s="643"/>
      <c r="N116" s="643"/>
      <c r="O116" s="643"/>
      <c r="P116" s="643"/>
      <c r="Q116" s="643"/>
      <c r="R116" s="643"/>
      <c r="S116" s="643"/>
      <c r="T116" s="643"/>
      <c r="U116" s="643"/>
      <c r="V116" s="643"/>
      <c r="W116" s="643"/>
      <c r="X116" s="643"/>
      <c r="Y116" s="643"/>
      <c r="Z116" s="643"/>
      <c r="AA116" s="643"/>
      <c r="AB116" s="643"/>
      <c r="AC116" s="643"/>
      <c r="AD116" s="643"/>
      <c r="AE116" s="643"/>
      <c r="AF116" s="643"/>
      <c r="AG116" s="643"/>
      <c r="AH116" s="643"/>
      <c r="AI116" s="643"/>
      <c r="AJ116" s="643"/>
      <c r="AK116" s="643"/>
      <c r="AL116" s="643"/>
      <c r="AM116" s="643"/>
      <c r="AN116" s="643"/>
      <c r="AO116" s="643"/>
      <c r="AP116" s="643"/>
      <c r="AQ116" s="643"/>
      <c r="AR116" s="643"/>
      <c r="AS116" s="643"/>
      <c r="AT116" s="643"/>
      <c r="AU116" s="643"/>
      <c r="AV116" s="643"/>
      <c r="AW116" s="643"/>
      <c r="AX116" s="643"/>
      <c r="AY116" s="643"/>
      <c r="AZ116" s="643"/>
      <c r="BA116" s="643"/>
      <c r="BB116" s="643"/>
      <c r="BC116" s="643"/>
      <c r="BD116" s="643"/>
      <c r="BE116" s="643"/>
      <c r="BF116" s="643"/>
      <c r="BG116" s="643"/>
      <c r="BH116" s="643"/>
      <c r="BI116" s="643"/>
      <c r="BJ116" s="643"/>
      <c r="BK116" s="643"/>
      <c r="BL116" s="643"/>
      <c r="BM116" s="643"/>
      <c r="BN116" s="643"/>
      <c r="BO116" s="643"/>
      <c r="BP116" s="643"/>
      <c r="BQ116" s="643"/>
      <c r="BR116" s="643"/>
      <c r="BS116" s="643"/>
      <c r="BT116" s="643"/>
      <c r="BU116" s="643"/>
      <c r="BV116" s="643"/>
      <c r="BW116" s="643"/>
      <c r="BX116" s="643"/>
      <c r="BY116" s="643"/>
      <c r="BZ116" s="643"/>
      <c r="CA116" s="643"/>
      <c r="CB116" s="643"/>
      <c r="CC116" s="643"/>
      <c r="CD116" s="643"/>
      <c r="CE116" s="643"/>
      <c r="CF116" s="643"/>
      <c r="CG116" s="643"/>
      <c r="CH116" s="643"/>
      <c r="CI116" s="643"/>
      <c r="CJ116" s="643"/>
      <c r="CK116" s="643"/>
      <c r="CL116" s="643"/>
      <c r="CM116" s="643"/>
      <c r="CN116" s="643"/>
      <c r="CO116" s="643"/>
      <c r="CP116" s="643"/>
      <c r="CQ116" s="643"/>
      <c r="CR116" s="643"/>
      <c r="CS116" s="643"/>
      <c r="CT116" s="643"/>
      <c r="CU116" s="643"/>
      <c r="CV116" s="643"/>
      <c r="CW116" s="643"/>
      <c r="CX116" s="643"/>
      <c r="CY116" s="643"/>
      <c r="CZ116" s="643"/>
      <c r="DA116" s="643"/>
      <c r="DB116" s="643"/>
      <c r="DC116" s="643"/>
      <c r="DD116" s="643"/>
      <c r="DE116" s="643"/>
      <c r="DF116" s="643"/>
      <c r="DG116" s="643"/>
      <c r="DH116" s="643"/>
      <c r="DI116" s="643"/>
      <c r="DJ116" s="643"/>
      <c r="DK116" s="643"/>
      <c r="DL116" s="643"/>
      <c r="DM116" s="643"/>
      <c r="DN116" s="643"/>
      <c r="DO116" s="643"/>
      <c r="DP116" s="643"/>
      <c r="DQ116" s="643"/>
      <c r="DR116" s="643"/>
      <c r="DS116" s="643"/>
      <c r="DT116" s="643"/>
      <c r="DU116" s="643"/>
      <c r="DV116" s="643"/>
      <c r="DW116" s="643"/>
      <c r="DX116" s="643"/>
      <c r="DY116" s="643"/>
      <c r="DZ116" s="643"/>
      <c r="EA116" s="643"/>
      <c r="EB116" s="643"/>
      <c r="EC116" s="643"/>
      <c r="ED116" s="643"/>
      <c r="EE116" s="643"/>
      <c r="EF116" s="643"/>
      <c r="EG116" s="643"/>
      <c r="EH116" s="643"/>
      <c r="EI116" s="643"/>
      <c r="EJ116" s="643"/>
      <c r="EK116" s="643"/>
      <c r="EL116" s="643"/>
      <c r="EM116" s="643"/>
      <c r="EN116" s="643"/>
      <c r="EO116" s="643"/>
      <c r="EP116" s="643"/>
      <c r="EQ116" s="643"/>
      <c r="ER116" s="643"/>
      <c r="ES116" s="643"/>
      <c r="ET116" s="643"/>
      <c r="EU116" s="643"/>
      <c r="EV116" s="643"/>
      <c r="EW116" s="643"/>
      <c r="EX116" s="643"/>
      <c r="EY116" s="643"/>
      <c r="EZ116" s="643"/>
      <c r="FA116" s="643"/>
      <c r="FB116" s="643"/>
      <c r="FC116" s="643"/>
      <c r="FD116" s="643"/>
      <c r="FE116" s="643"/>
      <c r="FF116" s="643"/>
      <c r="FG116" s="643"/>
      <c r="FH116" s="643"/>
      <c r="FI116" s="643"/>
      <c r="FJ116" s="643"/>
      <c r="FK116" s="643"/>
      <c r="FL116" s="643"/>
      <c r="FM116" s="643"/>
      <c r="FN116" s="643"/>
      <c r="FO116" s="643"/>
      <c r="FP116" s="643"/>
      <c r="FQ116" s="643"/>
      <c r="FR116" s="643"/>
      <c r="FS116" s="643"/>
      <c r="FT116" s="643"/>
      <c r="FU116" s="643"/>
      <c r="FV116" s="643"/>
      <c r="FW116" s="643"/>
      <c r="FX116" s="643"/>
      <c r="FY116" s="643"/>
      <c r="FZ116" s="643"/>
      <c r="GA116" s="643"/>
      <c r="GB116" s="643"/>
      <c r="GC116" s="643"/>
      <c r="GD116" s="643"/>
      <c r="GE116" s="643"/>
      <c r="GF116" s="643"/>
      <c r="GG116" s="643"/>
      <c r="GH116" s="643"/>
      <c r="GI116" s="643"/>
      <c r="GJ116" s="643"/>
      <c r="GK116" s="643"/>
      <c r="GL116" s="643"/>
      <c r="GM116" s="643"/>
      <c r="GN116" s="643"/>
      <c r="GO116" s="643"/>
      <c r="GP116" s="643"/>
      <c r="GQ116" s="643"/>
      <c r="GR116" s="643"/>
      <c r="GS116" s="643"/>
      <c r="GT116" s="643"/>
      <c r="GU116" s="643"/>
      <c r="GV116" s="643"/>
      <c r="GW116" s="643"/>
      <c r="GX116" s="643"/>
      <c r="GY116" s="643"/>
      <c r="GZ116" s="643"/>
      <c r="HA116" s="643"/>
      <c r="HB116" s="643"/>
      <c r="HC116" s="643"/>
      <c r="HD116" s="643"/>
      <c r="HE116" s="643"/>
      <c r="HF116" s="643"/>
      <c r="HG116" s="643"/>
      <c r="HH116" s="643"/>
      <c r="HI116" s="643"/>
      <c r="HJ116" s="643"/>
      <c r="HK116" s="643"/>
      <c r="HL116" s="643"/>
      <c r="HM116" s="643"/>
      <c r="HN116" s="643"/>
      <c r="HO116" s="643"/>
      <c r="HP116" s="643"/>
      <c r="HQ116" s="643"/>
      <c r="HR116" s="643"/>
      <c r="HS116" s="643"/>
      <c r="HT116" s="643"/>
      <c r="HU116" s="643"/>
      <c r="HV116" s="643"/>
      <c r="HW116" s="643"/>
      <c r="HX116" s="643"/>
      <c r="HY116" s="643"/>
      <c r="HZ116" s="643"/>
      <c r="IA116" s="643"/>
      <c r="IB116" s="643"/>
      <c r="IC116" s="643"/>
      <c r="ID116" s="643"/>
      <c r="IE116" s="643"/>
      <c r="IF116" s="643"/>
      <c r="IG116" s="643"/>
      <c r="IH116" s="643"/>
      <c r="II116" s="643"/>
      <c r="IJ116" s="643"/>
      <c r="IK116" s="643"/>
      <c r="IL116" s="643"/>
      <c r="IM116" s="643"/>
      <c r="IN116" s="643"/>
      <c r="IO116" s="643"/>
      <c r="IP116" s="643"/>
      <c r="IQ116" s="643"/>
      <c r="IR116" s="643"/>
      <c r="IS116" s="643"/>
    </row>
    <row r="117" spans="1:253" ht="12.75" customHeight="1">
      <c r="A117" s="79"/>
      <c r="B117" s="696"/>
      <c r="C117" s="696"/>
      <c r="D117" s="699"/>
      <c r="E117" s="699"/>
      <c r="F117" s="78"/>
      <c r="G117" s="78"/>
      <c r="H117" s="700"/>
      <c r="I117" s="78"/>
      <c r="J117" s="78"/>
      <c r="K117" s="78"/>
      <c r="L117" s="643"/>
      <c r="M117" s="643"/>
      <c r="N117" s="643"/>
      <c r="O117" s="643"/>
      <c r="P117" s="643"/>
      <c r="Q117" s="643"/>
      <c r="R117" s="643"/>
      <c r="S117" s="643"/>
      <c r="T117" s="643"/>
      <c r="U117" s="643"/>
      <c r="V117" s="643"/>
      <c r="W117" s="643"/>
      <c r="X117" s="643"/>
      <c r="Y117" s="643"/>
      <c r="Z117" s="643"/>
      <c r="AA117" s="643"/>
      <c r="AB117" s="643"/>
      <c r="AC117" s="643"/>
      <c r="AD117" s="643"/>
      <c r="AE117" s="643"/>
      <c r="AF117" s="643"/>
      <c r="AG117" s="643"/>
      <c r="AH117" s="643"/>
      <c r="AI117" s="643"/>
      <c r="AJ117" s="643"/>
      <c r="AK117" s="643"/>
      <c r="AL117" s="643"/>
      <c r="AM117" s="643"/>
      <c r="AN117" s="643"/>
      <c r="AO117" s="643"/>
      <c r="AP117" s="643"/>
      <c r="AQ117" s="643"/>
      <c r="AR117" s="643"/>
      <c r="AS117" s="643"/>
      <c r="AT117" s="643"/>
      <c r="AU117" s="643"/>
      <c r="AV117" s="643"/>
      <c r="AW117" s="643"/>
      <c r="AX117" s="643"/>
      <c r="AY117" s="643"/>
      <c r="AZ117" s="643"/>
      <c r="BA117" s="643"/>
      <c r="BB117" s="643"/>
      <c r="BC117" s="643"/>
      <c r="BD117" s="643"/>
      <c r="BE117" s="643"/>
      <c r="BF117" s="643"/>
      <c r="BG117" s="643"/>
      <c r="BH117" s="643"/>
      <c r="BI117" s="643"/>
      <c r="BJ117" s="643"/>
      <c r="BK117" s="643"/>
      <c r="BL117" s="643"/>
      <c r="BM117" s="643"/>
      <c r="BN117" s="643"/>
      <c r="BO117" s="643"/>
      <c r="BP117" s="643"/>
      <c r="BQ117" s="643"/>
      <c r="BR117" s="643"/>
      <c r="BS117" s="643"/>
      <c r="BT117" s="643"/>
      <c r="BU117" s="643"/>
      <c r="BV117" s="643"/>
      <c r="BW117" s="643"/>
      <c r="BX117" s="643"/>
      <c r="BY117" s="643"/>
      <c r="BZ117" s="643"/>
      <c r="CA117" s="643"/>
      <c r="CB117" s="643"/>
      <c r="CC117" s="643"/>
      <c r="CD117" s="643"/>
      <c r="CE117" s="643"/>
      <c r="CF117" s="643"/>
      <c r="CG117" s="643"/>
      <c r="CH117" s="643"/>
      <c r="CI117" s="643"/>
      <c r="CJ117" s="643"/>
      <c r="CK117" s="643"/>
      <c r="CL117" s="643"/>
      <c r="CM117" s="643"/>
      <c r="CN117" s="643"/>
      <c r="CO117" s="643"/>
      <c r="CP117" s="643"/>
      <c r="CQ117" s="643"/>
      <c r="CR117" s="643"/>
      <c r="CS117" s="643"/>
      <c r="CT117" s="643"/>
      <c r="CU117" s="643"/>
      <c r="CV117" s="643"/>
      <c r="CW117" s="643"/>
      <c r="CX117" s="643"/>
      <c r="CY117" s="643"/>
      <c r="CZ117" s="643"/>
      <c r="DA117" s="643"/>
      <c r="DB117" s="643"/>
      <c r="DC117" s="643"/>
      <c r="DD117" s="643"/>
      <c r="DE117" s="643"/>
      <c r="DF117" s="643"/>
      <c r="DG117" s="643"/>
      <c r="DH117" s="643"/>
      <c r="DI117" s="643"/>
      <c r="DJ117" s="643"/>
      <c r="DK117" s="643"/>
      <c r="DL117" s="643"/>
      <c r="DM117" s="643"/>
      <c r="DN117" s="643"/>
      <c r="DO117" s="643"/>
      <c r="DP117" s="643"/>
      <c r="DQ117" s="643"/>
      <c r="DR117" s="643"/>
      <c r="DS117" s="643"/>
      <c r="DT117" s="643"/>
      <c r="DU117" s="643"/>
      <c r="DV117" s="643"/>
      <c r="DW117" s="643"/>
      <c r="DX117" s="643"/>
      <c r="DY117" s="643"/>
      <c r="DZ117" s="643"/>
      <c r="EA117" s="643"/>
      <c r="EB117" s="643"/>
      <c r="EC117" s="643"/>
      <c r="ED117" s="643"/>
      <c r="EE117" s="643"/>
      <c r="EF117" s="643"/>
      <c r="EG117" s="643"/>
      <c r="EH117" s="643"/>
      <c r="EI117" s="643"/>
      <c r="EJ117" s="643"/>
      <c r="EK117" s="643"/>
      <c r="EL117" s="643"/>
      <c r="EM117" s="643"/>
      <c r="EN117" s="643"/>
      <c r="EO117" s="643"/>
      <c r="EP117" s="643"/>
      <c r="EQ117" s="643"/>
      <c r="ER117" s="643"/>
      <c r="ES117" s="643"/>
      <c r="ET117" s="643"/>
      <c r="EU117" s="643"/>
      <c r="EV117" s="643"/>
      <c r="EW117" s="643"/>
      <c r="EX117" s="643"/>
      <c r="EY117" s="643"/>
      <c r="EZ117" s="643"/>
      <c r="FA117" s="643"/>
      <c r="FB117" s="643"/>
      <c r="FC117" s="643"/>
      <c r="FD117" s="643"/>
      <c r="FE117" s="643"/>
      <c r="FF117" s="643"/>
      <c r="FG117" s="643"/>
      <c r="FH117" s="643"/>
      <c r="FI117" s="643"/>
      <c r="FJ117" s="643"/>
      <c r="FK117" s="643"/>
      <c r="FL117" s="643"/>
      <c r="FM117" s="643"/>
      <c r="FN117" s="643"/>
      <c r="FO117" s="643"/>
      <c r="FP117" s="643"/>
      <c r="FQ117" s="643"/>
      <c r="FR117" s="643"/>
      <c r="FS117" s="643"/>
      <c r="FT117" s="643"/>
      <c r="FU117" s="643"/>
      <c r="FV117" s="643"/>
      <c r="FW117" s="643"/>
      <c r="FX117" s="643"/>
      <c r="FY117" s="643"/>
      <c r="FZ117" s="643"/>
      <c r="GA117" s="643"/>
      <c r="GB117" s="643"/>
      <c r="GC117" s="643"/>
      <c r="GD117" s="643"/>
      <c r="GE117" s="643"/>
      <c r="GF117" s="643"/>
      <c r="GG117" s="643"/>
      <c r="GH117" s="643"/>
      <c r="GI117" s="643"/>
      <c r="GJ117" s="643"/>
      <c r="GK117" s="643"/>
      <c r="GL117" s="643"/>
      <c r="GM117" s="643"/>
      <c r="GN117" s="643"/>
      <c r="GO117" s="643"/>
      <c r="GP117" s="643"/>
      <c r="GQ117" s="643"/>
      <c r="GR117" s="643"/>
      <c r="GS117" s="643"/>
      <c r="GT117" s="643"/>
      <c r="GU117" s="643"/>
      <c r="GV117" s="643"/>
      <c r="GW117" s="643"/>
      <c r="GX117" s="643"/>
      <c r="GY117" s="643"/>
      <c r="GZ117" s="643"/>
      <c r="HA117" s="643"/>
      <c r="HB117" s="643"/>
      <c r="HC117" s="643"/>
      <c r="HD117" s="643"/>
      <c r="HE117" s="643"/>
      <c r="HF117" s="643"/>
      <c r="HG117" s="643"/>
      <c r="HH117" s="643"/>
      <c r="HI117" s="643"/>
      <c r="HJ117" s="643"/>
      <c r="HK117" s="643"/>
      <c r="HL117" s="643"/>
      <c r="HM117" s="643"/>
      <c r="HN117" s="643"/>
      <c r="HO117" s="643"/>
      <c r="HP117" s="643"/>
      <c r="HQ117" s="643"/>
      <c r="HR117" s="643"/>
      <c r="HS117" s="643"/>
      <c r="HT117" s="643"/>
      <c r="HU117" s="643"/>
      <c r="HV117" s="643"/>
      <c r="HW117" s="643"/>
      <c r="HX117" s="643"/>
      <c r="HY117" s="643"/>
      <c r="HZ117" s="643"/>
      <c r="IA117" s="643"/>
      <c r="IB117" s="643"/>
      <c r="IC117" s="643"/>
      <c r="ID117" s="643"/>
      <c r="IE117" s="643"/>
      <c r="IF117" s="643"/>
      <c r="IG117" s="643"/>
      <c r="IH117" s="643"/>
      <c r="II117" s="643"/>
      <c r="IJ117" s="643"/>
      <c r="IK117" s="643"/>
      <c r="IL117" s="643"/>
      <c r="IM117" s="643"/>
      <c r="IN117" s="643"/>
      <c r="IO117" s="643"/>
      <c r="IP117" s="643"/>
      <c r="IQ117" s="643"/>
      <c r="IR117" s="643"/>
      <c r="IS117" s="643"/>
    </row>
    <row r="118" spans="1:253" ht="15.95" customHeight="1">
      <c r="A118" s="79"/>
      <c r="B118" s="701"/>
      <c r="C118" s="79"/>
      <c r="D118" s="79"/>
      <c r="E118" s="79"/>
      <c r="F118" s="78"/>
      <c r="G118" s="78"/>
      <c r="H118" s="78"/>
      <c r="I118" s="78"/>
      <c r="J118" s="78"/>
      <c r="K118" s="78"/>
      <c r="L118" s="643"/>
      <c r="M118" s="643"/>
      <c r="N118" s="643"/>
      <c r="O118" s="643"/>
      <c r="P118" s="643"/>
      <c r="Q118" s="643"/>
      <c r="R118" s="643"/>
      <c r="S118" s="643"/>
      <c r="T118" s="643"/>
      <c r="U118" s="643"/>
      <c r="V118" s="643"/>
      <c r="W118" s="643"/>
      <c r="X118" s="643"/>
      <c r="Y118" s="643"/>
      <c r="Z118" s="643"/>
      <c r="AA118" s="643"/>
      <c r="AB118" s="643"/>
      <c r="AC118" s="643"/>
      <c r="AD118" s="643"/>
      <c r="AE118" s="643"/>
      <c r="AF118" s="643"/>
      <c r="AG118" s="643"/>
      <c r="AH118" s="643"/>
      <c r="AI118" s="643"/>
      <c r="AJ118" s="643"/>
      <c r="AK118" s="643"/>
      <c r="AL118" s="643"/>
      <c r="AM118" s="643"/>
      <c r="AN118" s="643"/>
      <c r="AO118" s="643"/>
      <c r="AP118" s="643"/>
      <c r="AQ118" s="643"/>
      <c r="AR118" s="643"/>
      <c r="AS118" s="643"/>
      <c r="AT118" s="643"/>
      <c r="AU118" s="643"/>
      <c r="AV118" s="643"/>
      <c r="AW118" s="643"/>
      <c r="AX118" s="643"/>
      <c r="AY118" s="643"/>
      <c r="AZ118" s="643"/>
      <c r="BA118" s="643"/>
      <c r="BB118" s="643"/>
      <c r="BC118" s="643"/>
      <c r="BD118" s="643"/>
      <c r="BE118" s="643"/>
      <c r="BF118" s="643"/>
      <c r="BG118" s="643"/>
      <c r="BH118" s="643"/>
      <c r="BI118" s="643"/>
      <c r="BJ118" s="643"/>
      <c r="BK118" s="643"/>
      <c r="BL118" s="643"/>
      <c r="BM118" s="643"/>
      <c r="BN118" s="643"/>
      <c r="BO118" s="643"/>
      <c r="BP118" s="643"/>
      <c r="BQ118" s="643"/>
      <c r="BR118" s="643"/>
      <c r="BS118" s="643"/>
      <c r="BT118" s="643"/>
      <c r="BU118" s="643"/>
      <c r="BV118" s="643"/>
      <c r="BW118" s="643"/>
      <c r="BX118" s="643"/>
      <c r="BY118" s="643"/>
      <c r="BZ118" s="643"/>
      <c r="CA118" s="643"/>
      <c r="CB118" s="643"/>
      <c r="CC118" s="643"/>
      <c r="CD118" s="643"/>
      <c r="CE118" s="643"/>
      <c r="CF118" s="643"/>
      <c r="CG118" s="643"/>
      <c r="CH118" s="643"/>
      <c r="CI118" s="643"/>
      <c r="CJ118" s="643"/>
      <c r="CK118" s="643"/>
      <c r="CL118" s="643"/>
      <c r="CM118" s="643"/>
      <c r="CN118" s="643"/>
      <c r="CO118" s="643"/>
      <c r="CP118" s="643"/>
      <c r="CQ118" s="643"/>
      <c r="CR118" s="643"/>
      <c r="CS118" s="643"/>
      <c r="CT118" s="643"/>
      <c r="CU118" s="643"/>
      <c r="CV118" s="643"/>
      <c r="CW118" s="643"/>
      <c r="CX118" s="643"/>
      <c r="CY118" s="643"/>
      <c r="CZ118" s="643"/>
      <c r="DA118" s="643"/>
      <c r="DB118" s="643"/>
      <c r="DC118" s="643"/>
      <c r="DD118" s="643"/>
      <c r="DE118" s="643"/>
      <c r="DF118" s="643"/>
      <c r="DG118" s="643"/>
      <c r="DH118" s="643"/>
      <c r="DI118" s="643"/>
      <c r="DJ118" s="643"/>
      <c r="DK118" s="643"/>
      <c r="DL118" s="643"/>
      <c r="DM118" s="643"/>
      <c r="DN118" s="643"/>
      <c r="DO118" s="643"/>
      <c r="DP118" s="643"/>
      <c r="DQ118" s="643"/>
      <c r="DR118" s="643"/>
      <c r="DS118" s="643"/>
      <c r="DT118" s="643"/>
      <c r="DU118" s="643"/>
      <c r="DV118" s="643"/>
      <c r="DW118" s="643"/>
      <c r="DX118" s="643"/>
      <c r="DY118" s="643"/>
      <c r="DZ118" s="643"/>
      <c r="EA118" s="643"/>
      <c r="EB118" s="643"/>
      <c r="EC118" s="643"/>
      <c r="ED118" s="643"/>
      <c r="EE118" s="643"/>
      <c r="EF118" s="643"/>
      <c r="EG118" s="643"/>
      <c r="EH118" s="643"/>
      <c r="EI118" s="643"/>
      <c r="EJ118" s="643"/>
      <c r="EK118" s="643"/>
      <c r="EL118" s="643"/>
      <c r="EM118" s="643"/>
      <c r="EN118" s="643"/>
      <c r="EO118" s="643"/>
      <c r="EP118" s="643"/>
      <c r="EQ118" s="643"/>
      <c r="ER118" s="643"/>
      <c r="ES118" s="643"/>
      <c r="ET118" s="643"/>
      <c r="EU118" s="643"/>
      <c r="EV118" s="643"/>
      <c r="EW118" s="643"/>
      <c r="EX118" s="643"/>
      <c r="EY118" s="643"/>
      <c r="EZ118" s="643"/>
      <c r="FA118" s="643"/>
      <c r="FB118" s="643"/>
      <c r="FC118" s="643"/>
      <c r="FD118" s="643"/>
      <c r="FE118" s="643"/>
      <c r="FF118" s="643"/>
      <c r="FG118" s="643"/>
      <c r="FH118" s="643"/>
      <c r="FI118" s="643"/>
      <c r="FJ118" s="643"/>
      <c r="FK118" s="643"/>
      <c r="FL118" s="643"/>
      <c r="FM118" s="643"/>
      <c r="FN118" s="643"/>
      <c r="FO118" s="643"/>
      <c r="FP118" s="643"/>
      <c r="FQ118" s="643"/>
      <c r="FR118" s="643"/>
      <c r="FS118" s="643"/>
      <c r="FT118" s="643"/>
      <c r="FU118" s="643"/>
      <c r="FV118" s="643"/>
      <c r="FW118" s="643"/>
      <c r="FX118" s="643"/>
      <c r="FY118" s="643"/>
      <c r="FZ118" s="643"/>
      <c r="GA118" s="643"/>
      <c r="GB118" s="643"/>
      <c r="GC118" s="643"/>
      <c r="GD118" s="643"/>
      <c r="GE118" s="643"/>
      <c r="GF118" s="643"/>
      <c r="GG118" s="643"/>
      <c r="GH118" s="643"/>
      <c r="GI118" s="643"/>
      <c r="GJ118" s="643"/>
      <c r="GK118" s="643"/>
      <c r="GL118" s="643"/>
      <c r="GM118" s="643"/>
      <c r="GN118" s="643"/>
      <c r="GO118" s="643"/>
      <c r="GP118" s="643"/>
      <c r="GQ118" s="643"/>
      <c r="GR118" s="643"/>
      <c r="GS118" s="643"/>
      <c r="GT118" s="643"/>
      <c r="GU118" s="643"/>
      <c r="GV118" s="643"/>
      <c r="GW118" s="643"/>
      <c r="GX118" s="643"/>
      <c r="GY118" s="643"/>
      <c r="GZ118" s="643"/>
      <c r="HA118" s="643"/>
      <c r="HB118" s="643"/>
      <c r="HC118" s="643"/>
      <c r="HD118" s="643"/>
      <c r="HE118" s="643"/>
      <c r="HF118" s="643"/>
      <c r="HG118" s="643"/>
      <c r="HH118" s="643"/>
      <c r="HI118" s="643"/>
      <c r="HJ118" s="643"/>
      <c r="HK118" s="643"/>
      <c r="HL118" s="643"/>
      <c r="HM118" s="643"/>
      <c r="HN118" s="643"/>
      <c r="HO118" s="643"/>
      <c r="HP118" s="643"/>
      <c r="HQ118" s="643"/>
      <c r="HR118" s="643"/>
      <c r="HS118" s="643"/>
      <c r="HT118" s="643"/>
      <c r="HU118" s="643"/>
      <c r="HV118" s="643"/>
      <c r="HW118" s="643"/>
      <c r="HX118" s="643"/>
      <c r="HY118" s="643"/>
      <c r="HZ118" s="643"/>
      <c r="IA118" s="643"/>
      <c r="IB118" s="643"/>
      <c r="IC118" s="643"/>
      <c r="ID118" s="643"/>
      <c r="IE118" s="643"/>
      <c r="IF118" s="643"/>
      <c r="IG118" s="643"/>
      <c r="IH118" s="643"/>
      <c r="II118" s="643"/>
      <c r="IJ118" s="643"/>
      <c r="IK118" s="643"/>
      <c r="IL118" s="643"/>
      <c r="IM118" s="643"/>
      <c r="IN118" s="643"/>
      <c r="IO118" s="643"/>
      <c r="IP118" s="643"/>
      <c r="IQ118" s="643"/>
      <c r="IR118" s="643"/>
      <c r="IS118" s="643"/>
    </row>
    <row r="119" spans="1:253" ht="15.95" customHeight="1">
      <c r="A119" s="79"/>
      <c r="B119" s="701"/>
      <c r="C119" s="79"/>
      <c r="D119" s="699"/>
      <c r="E119" s="699"/>
      <c r="F119" s="78"/>
      <c r="G119" s="78"/>
      <c r="H119" s="78"/>
      <c r="I119" s="78"/>
      <c r="J119" s="78"/>
      <c r="K119" s="78"/>
      <c r="L119" s="643"/>
      <c r="M119" s="643"/>
      <c r="N119" s="643"/>
      <c r="O119" s="643"/>
      <c r="P119" s="643"/>
      <c r="Q119" s="643"/>
      <c r="R119" s="643"/>
      <c r="S119" s="643"/>
      <c r="T119" s="643"/>
      <c r="U119" s="643"/>
      <c r="V119" s="643"/>
      <c r="W119" s="643"/>
      <c r="X119" s="643"/>
      <c r="Y119" s="643"/>
      <c r="Z119" s="643"/>
      <c r="AA119" s="643"/>
      <c r="AB119" s="643"/>
      <c r="AC119" s="643"/>
      <c r="AD119" s="643"/>
      <c r="AE119" s="643"/>
      <c r="AF119" s="643"/>
      <c r="AG119" s="643"/>
      <c r="AH119" s="643"/>
      <c r="AI119" s="643"/>
      <c r="AJ119" s="643"/>
      <c r="AK119" s="643"/>
      <c r="AL119" s="643"/>
      <c r="AM119" s="643"/>
      <c r="AN119" s="643"/>
      <c r="AO119" s="643"/>
      <c r="AP119" s="643"/>
      <c r="AQ119" s="643"/>
      <c r="AR119" s="643"/>
      <c r="AS119" s="643"/>
      <c r="AT119" s="643"/>
      <c r="AU119" s="643"/>
      <c r="AV119" s="643"/>
      <c r="AW119" s="643"/>
      <c r="AX119" s="643"/>
      <c r="AY119" s="643"/>
      <c r="AZ119" s="643"/>
      <c r="BA119" s="643"/>
      <c r="BB119" s="643"/>
      <c r="BC119" s="643"/>
      <c r="BD119" s="643"/>
      <c r="BE119" s="643"/>
      <c r="BF119" s="643"/>
      <c r="BG119" s="643"/>
      <c r="BH119" s="643"/>
      <c r="BI119" s="643"/>
      <c r="BJ119" s="643"/>
      <c r="BK119" s="643"/>
      <c r="BL119" s="643"/>
      <c r="BM119" s="643"/>
      <c r="BN119" s="643"/>
      <c r="BO119" s="643"/>
      <c r="BP119" s="643"/>
      <c r="BQ119" s="643"/>
      <c r="BR119" s="643"/>
      <c r="BS119" s="643"/>
      <c r="BT119" s="643"/>
      <c r="BU119" s="643"/>
      <c r="BV119" s="643"/>
      <c r="BW119" s="643"/>
      <c r="BX119" s="643"/>
      <c r="BY119" s="643"/>
      <c r="BZ119" s="643"/>
      <c r="CA119" s="643"/>
      <c r="CB119" s="643"/>
      <c r="CC119" s="643"/>
      <c r="CD119" s="643"/>
      <c r="CE119" s="643"/>
      <c r="CF119" s="643"/>
      <c r="CG119" s="643"/>
      <c r="CH119" s="643"/>
      <c r="CI119" s="643"/>
      <c r="CJ119" s="643"/>
      <c r="CK119" s="643"/>
      <c r="CL119" s="643"/>
      <c r="CM119" s="643"/>
      <c r="CN119" s="643"/>
      <c r="CO119" s="643"/>
      <c r="CP119" s="643"/>
      <c r="CQ119" s="643"/>
      <c r="CR119" s="643"/>
      <c r="CS119" s="643"/>
      <c r="CT119" s="643"/>
      <c r="CU119" s="643"/>
      <c r="CV119" s="643"/>
      <c r="CW119" s="643"/>
      <c r="CX119" s="643"/>
      <c r="CY119" s="643"/>
      <c r="CZ119" s="643"/>
      <c r="DA119" s="643"/>
      <c r="DB119" s="643"/>
      <c r="DC119" s="643"/>
      <c r="DD119" s="643"/>
      <c r="DE119" s="643"/>
      <c r="DF119" s="643"/>
      <c r="DG119" s="643"/>
      <c r="DH119" s="643"/>
      <c r="DI119" s="643"/>
      <c r="DJ119" s="643"/>
      <c r="DK119" s="643"/>
      <c r="DL119" s="643"/>
      <c r="DM119" s="643"/>
      <c r="DN119" s="643"/>
      <c r="DO119" s="643"/>
      <c r="DP119" s="643"/>
      <c r="DQ119" s="643"/>
      <c r="DR119" s="643"/>
      <c r="DS119" s="643"/>
      <c r="DT119" s="643"/>
      <c r="DU119" s="643"/>
      <c r="DV119" s="643"/>
      <c r="DW119" s="643"/>
      <c r="DX119" s="643"/>
      <c r="DY119" s="643"/>
      <c r="DZ119" s="643"/>
      <c r="EA119" s="643"/>
      <c r="EB119" s="643"/>
      <c r="EC119" s="643"/>
      <c r="ED119" s="643"/>
      <c r="EE119" s="643"/>
      <c r="EF119" s="643"/>
      <c r="EG119" s="643"/>
      <c r="EH119" s="643"/>
      <c r="EI119" s="643"/>
      <c r="EJ119" s="643"/>
      <c r="EK119" s="643"/>
      <c r="EL119" s="643"/>
      <c r="EM119" s="643"/>
      <c r="EN119" s="643"/>
      <c r="EO119" s="643"/>
      <c r="EP119" s="643"/>
      <c r="EQ119" s="643"/>
      <c r="ER119" s="643"/>
      <c r="ES119" s="643"/>
      <c r="ET119" s="643"/>
      <c r="EU119" s="643"/>
      <c r="EV119" s="643"/>
      <c r="EW119" s="643"/>
      <c r="EX119" s="643"/>
      <c r="EY119" s="643"/>
      <c r="EZ119" s="643"/>
      <c r="FA119" s="643"/>
      <c r="FB119" s="643"/>
      <c r="FC119" s="643"/>
      <c r="FD119" s="643"/>
      <c r="FE119" s="643"/>
      <c r="FF119" s="643"/>
      <c r="FG119" s="643"/>
      <c r="FH119" s="643"/>
      <c r="FI119" s="643"/>
      <c r="FJ119" s="643"/>
      <c r="FK119" s="643"/>
      <c r="FL119" s="643"/>
      <c r="FM119" s="643"/>
      <c r="FN119" s="643"/>
      <c r="FO119" s="643"/>
      <c r="FP119" s="643"/>
      <c r="FQ119" s="643"/>
      <c r="FR119" s="643"/>
      <c r="FS119" s="643"/>
      <c r="FT119" s="643"/>
      <c r="FU119" s="643"/>
      <c r="FV119" s="643"/>
      <c r="FW119" s="643"/>
      <c r="FX119" s="643"/>
      <c r="FY119" s="643"/>
      <c r="FZ119" s="643"/>
      <c r="GA119" s="643"/>
      <c r="GB119" s="643"/>
      <c r="GC119" s="643"/>
      <c r="GD119" s="643"/>
      <c r="GE119" s="643"/>
      <c r="GF119" s="643"/>
      <c r="GG119" s="643"/>
      <c r="GH119" s="643"/>
      <c r="GI119" s="643"/>
      <c r="GJ119" s="643"/>
      <c r="GK119" s="643"/>
      <c r="GL119" s="643"/>
      <c r="GM119" s="643"/>
      <c r="GN119" s="643"/>
      <c r="GO119" s="643"/>
      <c r="GP119" s="643"/>
      <c r="GQ119" s="643"/>
      <c r="GR119" s="643"/>
      <c r="GS119" s="643"/>
      <c r="GT119" s="643"/>
      <c r="GU119" s="643"/>
      <c r="GV119" s="643"/>
      <c r="GW119" s="643"/>
      <c r="GX119" s="643"/>
      <c r="GY119" s="643"/>
      <c r="GZ119" s="643"/>
      <c r="HA119" s="643"/>
      <c r="HB119" s="643"/>
      <c r="HC119" s="643"/>
      <c r="HD119" s="643"/>
      <c r="HE119" s="643"/>
      <c r="HF119" s="643"/>
      <c r="HG119" s="643"/>
      <c r="HH119" s="643"/>
      <c r="HI119" s="643"/>
      <c r="HJ119" s="643"/>
      <c r="HK119" s="643"/>
      <c r="HL119" s="643"/>
      <c r="HM119" s="643"/>
      <c r="HN119" s="643"/>
      <c r="HO119" s="643"/>
      <c r="HP119" s="643"/>
      <c r="HQ119" s="643"/>
      <c r="HR119" s="643"/>
      <c r="HS119" s="643"/>
      <c r="HT119" s="643"/>
      <c r="HU119" s="643"/>
      <c r="HV119" s="643"/>
      <c r="HW119" s="643"/>
      <c r="HX119" s="643"/>
      <c r="HY119" s="643"/>
      <c r="HZ119" s="643"/>
      <c r="IA119" s="643"/>
      <c r="IB119" s="643"/>
      <c r="IC119" s="643"/>
      <c r="ID119" s="643"/>
      <c r="IE119" s="643"/>
      <c r="IF119" s="643"/>
      <c r="IG119" s="643"/>
      <c r="IH119" s="643"/>
      <c r="II119" s="643"/>
      <c r="IJ119" s="643"/>
      <c r="IK119" s="643"/>
      <c r="IL119" s="643"/>
      <c r="IM119" s="643"/>
      <c r="IN119" s="643"/>
      <c r="IO119" s="643"/>
      <c r="IP119" s="643"/>
      <c r="IQ119" s="643"/>
      <c r="IR119" s="643"/>
      <c r="IS119" s="643"/>
    </row>
    <row r="120" spans="1:253" ht="15.95" customHeight="1">
      <c r="A120" s="79"/>
      <c r="B120" s="702"/>
      <c r="C120" s="78"/>
      <c r="D120" s="78"/>
      <c r="E120" s="78"/>
      <c r="F120" s="78"/>
      <c r="G120" s="703"/>
      <c r="H120" s="79"/>
      <c r="I120" s="78"/>
      <c r="J120" s="78"/>
      <c r="K120" s="78"/>
      <c r="L120" s="643"/>
      <c r="M120" s="643"/>
      <c r="N120" s="643"/>
      <c r="O120" s="643"/>
      <c r="P120" s="643"/>
      <c r="Q120" s="643"/>
      <c r="R120" s="643"/>
      <c r="S120" s="643"/>
      <c r="T120" s="643"/>
      <c r="U120" s="643"/>
      <c r="V120" s="643"/>
      <c r="W120" s="643"/>
      <c r="X120" s="643"/>
      <c r="Y120" s="643"/>
      <c r="Z120" s="643"/>
      <c r="AA120" s="643"/>
      <c r="AB120" s="643"/>
      <c r="AC120" s="643"/>
      <c r="AD120" s="643"/>
      <c r="AE120" s="643"/>
      <c r="AF120" s="643"/>
      <c r="AG120" s="643"/>
      <c r="AH120" s="643"/>
      <c r="AI120" s="643"/>
      <c r="AJ120" s="643"/>
      <c r="AK120" s="643"/>
      <c r="AL120" s="643"/>
      <c r="AM120" s="643"/>
      <c r="AN120" s="643"/>
      <c r="AO120" s="643"/>
      <c r="AP120" s="643"/>
      <c r="AQ120" s="643"/>
      <c r="AR120" s="643"/>
      <c r="AS120" s="643"/>
      <c r="AT120" s="643"/>
      <c r="AU120" s="643"/>
      <c r="AV120" s="643"/>
      <c r="AW120" s="643"/>
      <c r="AX120" s="643"/>
      <c r="AY120" s="643"/>
      <c r="AZ120" s="643"/>
      <c r="BA120" s="643"/>
      <c r="BB120" s="643"/>
      <c r="BC120" s="643"/>
      <c r="BD120" s="643"/>
      <c r="BE120" s="643"/>
      <c r="BF120" s="643"/>
      <c r="BG120" s="643"/>
      <c r="BH120" s="643"/>
      <c r="BI120" s="643"/>
      <c r="BJ120" s="643"/>
      <c r="BK120" s="643"/>
      <c r="BL120" s="643"/>
      <c r="BM120" s="643"/>
      <c r="BN120" s="643"/>
      <c r="BO120" s="643"/>
      <c r="BP120" s="643"/>
      <c r="BQ120" s="643"/>
      <c r="BR120" s="643"/>
      <c r="BS120" s="643"/>
      <c r="BT120" s="643"/>
      <c r="BU120" s="643"/>
      <c r="BV120" s="643"/>
      <c r="BW120" s="643"/>
      <c r="BX120" s="643"/>
      <c r="BY120" s="643"/>
      <c r="BZ120" s="643"/>
      <c r="CA120" s="643"/>
      <c r="CB120" s="643"/>
      <c r="CC120" s="643"/>
      <c r="CD120" s="643"/>
      <c r="CE120" s="643"/>
      <c r="CF120" s="643"/>
      <c r="CG120" s="643"/>
      <c r="CH120" s="643"/>
      <c r="CI120" s="643"/>
      <c r="CJ120" s="643"/>
      <c r="CK120" s="643"/>
      <c r="CL120" s="643"/>
      <c r="CM120" s="643"/>
      <c r="CN120" s="643"/>
      <c r="CO120" s="643"/>
      <c r="CP120" s="643"/>
      <c r="CQ120" s="643"/>
      <c r="CR120" s="643"/>
      <c r="CS120" s="643"/>
      <c r="CT120" s="643"/>
      <c r="CU120" s="643"/>
      <c r="CV120" s="643"/>
      <c r="CW120" s="643"/>
      <c r="CX120" s="643"/>
      <c r="CY120" s="643"/>
      <c r="CZ120" s="643"/>
      <c r="DA120" s="643"/>
      <c r="DB120" s="643"/>
      <c r="DC120" s="643"/>
      <c r="DD120" s="643"/>
      <c r="DE120" s="643"/>
      <c r="DF120" s="643"/>
      <c r="DG120" s="643"/>
      <c r="DH120" s="643"/>
      <c r="DI120" s="643"/>
      <c r="DJ120" s="643"/>
      <c r="DK120" s="643"/>
      <c r="DL120" s="643"/>
      <c r="DM120" s="643"/>
      <c r="DN120" s="643"/>
      <c r="DO120" s="643"/>
      <c r="DP120" s="643"/>
      <c r="DQ120" s="643"/>
      <c r="DR120" s="643"/>
      <c r="DS120" s="643"/>
      <c r="DT120" s="643"/>
      <c r="DU120" s="643"/>
      <c r="DV120" s="643"/>
      <c r="DW120" s="643"/>
      <c r="DX120" s="643"/>
      <c r="DY120" s="643"/>
      <c r="DZ120" s="643"/>
      <c r="EA120" s="643"/>
      <c r="EB120" s="643"/>
      <c r="EC120" s="643"/>
      <c r="ED120" s="643"/>
      <c r="EE120" s="643"/>
      <c r="EF120" s="643"/>
      <c r="EG120" s="643"/>
      <c r="EH120" s="643"/>
      <c r="EI120" s="643"/>
      <c r="EJ120" s="643"/>
      <c r="EK120" s="643"/>
      <c r="EL120" s="643"/>
      <c r="EM120" s="643"/>
      <c r="EN120" s="643"/>
      <c r="EO120" s="643"/>
      <c r="EP120" s="643"/>
      <c r="EQ120" s="643"/>
      <c r="ER120" s="643"/>
      <c r="ES120" s="643"/>
      <c r="ET120" s="643"/>
      <c r="EU120" s="643"/>
      <c r="EV120" s="643"/>
      <c r="EW120" s="643"/>
      <c r="EX120" s="643"/>
      <c r="EY120" s="643"/>
      <c r="EZ120" s="643"/>
      <c r="FA120" s="643"/>
      <c r="FB120" s="643"/>
      <c r="FC120" s="643"/>
      <c r="FD120" s="643"/>
      <c r="FE120" s="643"/>
      <c r="FF120" s="643"/>
      <c r="FG120" s="643"/>
      <c r="FH120" s="643"/>
      <c r="FI120" s="643"/>
      <c r="FJ120" s="643"/>
      <c r="FK120" s="643"/>
      <c r="FL120" s="643"/>
      <c r="FM120" s="643"/>
      <c r="FN120" s="643"/>
      <c r="FO120" s="643"/>
      <c r="FP120" s="643"/>
      <c r="FQ120" s="643"/>
      <c r="FR120" s="643"/>
      <c r="FS120" s="643"/>
      <c r="FT120" s="643"/>
      <c r="FU120" s="643"/>
      <c r="FV120" s="643"/>
      <c r="FW120" s="643"/>
      <c r="FX120" s="643"/>
      <c r="FY120" s="643"/>
      <c r="FZ120" s="643"/>
      <c r="GA120" s="643"/>
      <c r="GB120" s="643"/>
      <c r="GC120" s="643"/>
      <c r="GD120" s="643"/>
      <c r="GE120" s="643"/>
      <c r="GF120" s="643"/>
      <c r="GG120" s="643"/>
      <c r="GH120" s="643"/>
      <c r="GI120" s="643"/>
      <c r="GJ120" s="643"/>
      <c r="GK120" s="643"/>
      <c r="GL120" s="643"/>
      <c r="GM120" s="643"/>
      <c r="GN120" s="643"/>
      <c r="GO120" s="643"/>
      <c r="GP120" s="643"/>
      <c r="GQ120" s="643"/>
      <c r="GR120" s="643"/>
      <c r="GS120" s="643"/>
      <c r="GT120" s="643"/>
      <c r="GU120" s="643"/>
      <c r="GV120" s="643"/>
      <c r="GW120" s="643"/>
      <c r="GX120" s="643"/>
      <c r="GY120" s="643"/>
      <c r="GZ120" s="643"/>
      <c r="HA120" s="643"/>
      <c r="HB120" s="643"/>
      <c r="HC120" s="643"/>
      <c r="HD120" s="643"/>
      <c r="HE120" s="643"/>
      <c r="HF120" s="643"/>
      <c r="HG120" s="643"/>
      <c r="HH120" s="643"/>
      <c r="HI120" s="643"/>
      <c r="HJ120" s="643"/>
      <c r="HK120" s="643"/>
      <c r="HL120" s="643"/>
      <c r="HM120" s="643"/>
      <c r="HN120" s="643"/>
      <c r="HO120" s="643"/>
      <c r="HP120" s="643"/>
      <c r="HQ120" s="643"/>
      <c r="HR120" s="643"/>
      <c r="HS120" s="643"/>
      <c r="HT120" s="643"/>
      <c r="HU120" s="643"/>
      <c r="HV120" s="643"/>
      <c r="HW120" s="643"/>
      <c r="HX120" s="643"/>
      <c r="HY120" s="643"/>
      <c r="HZ120" s="643"/>
      <c r="IA120" s="643"/>
      <c r="IB120" s="643"/>
      <c r="IC120" s="643"/>
      <c r="ID120" s="643"/>
      <c r="IE120" s="643"/>
      <c r="IF120" s="643"/>
      <c r="IG120" s="643"/>
      <c r="IH120" s="643"/>
      <c r="II120" s="643"/>
      <c r="IJ120" s="643"/>
      <c r="IK120" s="643"/>
      <c r="IL120" s="643"/>
      <c r="IM120" s="643"/>
      <c r="IN120" s="643"/>
      <c r="IO120" s="643"/>
      <c r="IP120" s="643"/>
      <c r="IQ120" s="643"/>
      <c r="IR120" s="643"/>
      <c r="IS120" s="643"/>
    </row>
    <row r="121" spans="1:253" ht="15.95" customHeight="1">
      <c r="A121" s="79"/>
      <c r="B121" s="702"/>
      <c r="C121" s="78"/>
      <c r="D121" s="78"/>
      <c r="E121" s="78"/>
      <c r="F121" s="78"/>
      <c r="G121" s="78"/>
      <c r="H121" s="78"/>
      <c r="I121" s="78"/>
      <c r="J121" s="78"/>
      <c r="K121" s="78"/>
      <c r="L121" s="643"/>
      <c r="M121" s="643"/>
      <c r="N121" s="643"/>
      <c r="O121" s="643"/>
      <c r="P121" s="643"/>
      <c r="Q121" s="643"/>
      <c r="R121" s="643"/>
      <c r="S121" s="643"/>
      <c r="T121" s="643"/>
      <c r="U121" s="643"/>
      <c r="V121" s="643"/>
      <c r="W121" s="643"/>
      <c r="X121" s="643"/>
      <c r="Y121" s="643"/>
      <c r="Z121" s="643"/>
      <c r="AA121" s="643"/>
      <c r="AB121" s="643"/>
      <c r="AC121" s="643"/>
      <c r="AD121" s="643"/>
      <c r="AE121" s="643"/>
      <c r="AF121" s="643"/>
      <c r="AG121" s="643"/>
      <c r="AH121" s="643"/>
      <c r="AI121" s="643"/>
      <c r="AJ121" s="643"/>
      <c r="AK121" s="643"/>
      <c r="AL121" s="643"/>
      <c r="AM121" s="643"/>
      <c r="AN121" s="643"/>
      <c r="AO121" s="643"/>
      <c r="AP121" s="643"/>
      <c r="AQ121" s="643"/>
      <c r="AR121" s="643"/>
      <c r="AS121" s="643"/>
      <c r="AT121" s="643"/>
      <c r="AU121" s="643"/>
      <c r="AV121" s="643"/>
      <c r="AW121" s="643"/>
      <c r="AX121" s="643"/>
      <c r="AY121" s="643"/>
      <c r="AZ121" s="643"/>
      <c r="BA121" s="643"/>
      <c r="BB121" s="643"/>
      <c r="BC121" s="643"/>
      <c r="BD121" s="643"/>
      <c r="BE121" s="643"/>
      <c r="BF121" s="643"/>
      <c r="BG121" s="643"/>
      <c r="BH121" s="643"/>
      <c r="BI121" s="643"/>
      <c r="BJ121" s="643"/>
      <c r="BK121" s="643"/>
      <c r="BL121" s="643"/>
      <c r="BM121" s="643"/>
      <c r="BN121" s="643"/>
      <c r="BO121" s="643"/>
      <c r="BP121" s="643"/>
      <c r="BQ121" s="643"/>
      <c r="BR121" s="643"/>
      <c r="BS121" s="643"/>
      <c r="BT121" s="643"/>
      <c r="BU121" s="643"/>
      <c r="BV121" s="643"/>
      <c r="BW121" s="643"/>
      <c r="BX121" s="643"/>
      <c r="BY121" s="643"/>
      <c r="BZ121" s="643"/>
      <c r="CA121" s="643"/>
      <c r="CB121" s="643"/>
      <c r="CC121" s="643"/>
      <c r="CD121" s="643"/>
      <c r="CE121" s="643"/>
      <c r="CF121" s="643"/>
      <c r="CG121" s="643"/>
      <c r="CH121" s="643"/>
      <c r="CI121" s="643"/>
      <c r="CJ121" s="643"/>
      <c r="CK121" s="643"/>
      <c r="CL121" s="643"/>
      <c r="CM121" s="643"/>
      <c r="CN121" s="643"/>
      <c r="CO121" s="643"/>
      <c r="CP121" s="643"/>
      <c r="CQ121" s="643"/>
      <c r="CR121" s="643"/>
      <c r="CS121" s="643"/>
      <c r="CT121" s="643"/>
      <c r="CU121" s="643"/>
      <c r="CV121" s="643"/>
      <c r="CW121" s="643"/>
      <c r="CX121" s="643"/>
      <c r="CY121" s="643"/>
      <c r="CZ121" s="643"/>
      <c r="DA121" s="643"/>
      <c r="DB121" s="643"/>
      <c r="DC121" s="643"/>
      <c r="DD121" s="643"/>
      <c r="DE121" s="643"/>
      <c r="DF121" s="643"/>
      <c r="DG121" s="643"/>
      <c r="DH121" s="643"/>
      <c r="DI121" s="643"/>
      <c r="DJ121" s="643"/>
      <c r="DK121" s="643"/>
      <c r="DL121" s="643"/>
      <c r="DM121" s="643"/>
      <c r="DN121" s="643"/>
      <c r="DO121" s="643"/>
      <c r="DP121" s="643"/>
      <c r="DQ121" s="643"/>
      <c r="DR121" s="643"/>
      <c r="DS121" s="643"/>
      <c r="DT121" s="643"/>
      <c r="DU121" s="643"/>
      <c r="DV121" s="643"/>
      <c r="DW121" s="643"/>
      <c r="DX121" s="643"/>
      <c r="DY121" s="643"/>
      <c r="DZ121" s="643"/>
      <c r="EA121" s="643"/>
      <c r="EB121" s="643"/>
      <c r="EC121" s="643"/>
      <c r="ED121" s="643"/>
      <c r="EE121" s="643"/>
      <c r="EF121" s="643"/>
      <c r="EG121" s="643"/>
      <c r="EH121" s="643"/>
      <c r="EI121" s="643"/>
      <c r="EJ121" s="643"/>
      <c r="EK121" s="643"/>
      <c r="EL121" s="643"/>
      <c r="EM121" s="643"/>
      <c r="EN121" s="643"/>
      <c r="EO121" s="643"/>
      <c r="EP121" s="643"/>
      <c r="EQ121" s="643"/>
      <c r="ER121" s="643"/>
      <c r="ES121" s="643"/>
      <c r="ET121" s="643"/>
      <c r="EU121" s="643"/>
      <c r="EV121" s="643"/>
      <c r="EW121" s="643"/>
      <c r="EX121" s="643"/>
      <c r="EY121" s="643"/>
      <c r="EZ121" s="643"/>
      <c r="FA121" s="643"/>
      <c r="FB121" s="643"/>
      <c r="FC121" s="643"/>
      <c r="FD121" s="643"/>
      <c r="FE121" s="643"/>
      <c r="FF121" s="643"/>
      <c r="FG121" s="643"/>
      <c r="FH121" s="643"/>
      <c r="FI121" s="643"/>
      <c r="FJ121" s="643"/>
      <c r="FK121" s="643"/>
      <c r="FL121" s="643"/>
      <c r="FM121" s="643"/>
      <c r="FN121" s="643"/>
      <c r="FO121" s="643"/>
      <c r="FP121" s="643"/>
      <c r="FQ121" s="643"/>
      <c r="FR121" s="643"/>
      <c r="FS121" s="643"/>
      <c r="FT121" s="643"/>
      <c r="FU121" s="643"/>
      <c r="FV121" s="643"/>
      <c r="FW121" s="643"/>
      <c r="FX121" s="643"/>
      <c r="FY121" s="643"/>
      <c r="FZ121" s="643"/>
      <c r="GA121" s="643"/>
      <c r="GB121" s="643"/>
      <c r="GC121" s="643"/>
      <c r="GD121" s="643"/>
      <c r="GE121" s="643"/>
      <c r="GF121" s="643"/>
      <c r="GG121" s="643"/>
      <c r="GH121" s="643"/>
      <c r="GI121" s="643"/>
      <c r="GJ121" s="643"/>
      <c r="GK121" s="643"/>
      <c r="GL121" s="643"/>
      <c r="GM121" s="643"/>
      <c r="GN121" s="643"/>
      <c r="GO121" s="643"/>
      <c r="GP121" s="643"/>
      <c r="GQ121" s="643"/>
      <c r="GR121" s="643"/>
      <c r="GS121" s="643"/>
      <c r="GT121" s="643"/>
      <c r="GU121" s="643"/>
      <c r="GV121" s="643"/>
      <c r="GW121" s="643"/>
      <c r="GX121" s="643"/>
      <c r="GY121" s="643"/>
      <c r="GZ121" s="643"/>
      <c r="HA121" s="643"/>
      <c r="HB121" s="643"/>
      <c r="HC121" s="643"/>
      <c r="HD121" s="643"/>
      <c r="HE121" s="643"/>
      <c r="HF121" s="643"/>
      <c r="HG121" s="643"/>
      <c r="HH121" s="643"/>
      <c r="HI121" s="643"/>
      <c r="HJ121" s="643"/>
      <c r="HK121" s="643"/>
      <c r="HL121" s="643"/>
      <c r="HM121" s="643"/>
      <c r="HN121" s="643"/>
      <c r="HO121" s="643"/>
      <c r="HP121" s="643"/>
      <c r="HQ121" s="643"/>
      <c r="HR121" s="643"/>
      <c r="HS121" s="643"/>
      <c r="HT121" s="643"/>
      <c r="HU121" s="643"/>
      <c r="HV121" s="643"/>
      <c r="HW121" s="643"/>
      <c r="HX121" s="643"/>
      <c r="HY121" s="643"/>
      <c r="HZ121" s="643"/>
      <c r="IA121" s="643"/>
      <c r="IB121" s="643"/>
      <c r="IC121" s="643"/>
      <c r="ID121" s="643"/>
      <c r="IE121" s="643"/>
      <c r="IF121" s="643"/>
      <c r="IG121" s="643"/>
      <c r="IH121" s="643"/>
      <c r="II121" s="643"/>
      <c r="IJ121" s="643"/>
      <c r="IK121" s="643"/>
      <c r="IL121" s="643"/>
      <c r="IM121" s="643"/>
      <c r="IN121" s="643"/>
      <c r="IO121" s="643"/>
      <c r="IP121" s="643"/>
      <c r="IQ121" s="643"/>
      <c r="IR121" s="643"/>
      <c r="IS121" s="643"/>
    </row>
    <row r="122" spans="1:253" ht="15.6" customHeight="1">
      <c r="A122" s="696"/>
      <c r="B122" s="696"/>
      <c r="C122" s="696"/>
      <c r="D122" s="696"/>
      <c r="E122" s="696"/>
      <c r="F122" s="696"/>
      <c r="G122" s="696"/>
      <c r="H122" s="696"/>
      <c r="I122" s="696"/>
      <c r="J122" s="696"/>
      <c r="K122" s="78"/>
      <c r="L122" s="643"/>
      <c r="M122" s="643"/>
      <c r="N122" s="643"/>
      <c r="O122" s="643"/>
      <c r="P122" s="643"/>
      <c r="Q122" s="643"/>
      <c r="R122" s="643"/>
      <c r="S122" s="643"/>
      <c r="T122" s="643"/>
      <c r="U122" s="643"/>
      <c r="V122" s="643"/>
      <c r="W122" s="643"/>
      <c r="X122" s="643"/>
      <c r="Y122" s="643"/>
      <c r="Z122" s="643"/>
      <c r="AA122" s="643"/>
      <c r="AB122" s="643"/>
      <c r="AC122" s="643"/>
      <c r="AD122" s="643"/>
      <c r="AE122" s="643"/>
      <c r="AF122" s="643"/>
      <c r="AG122" s="643"/>
      <c r="AH122" s="643"/>
      <c r="AI122" s="643"/>
      <c r="AJ122" s="643"/>
      <c r="AK122" s="643"/>
      <c r="AL122" s="643"/>
      <c r="AM122" s="643"/>
      <c r="AN122" s="643"/>
      <c r="AO122" s="643"/>
      <c r="AP122" s="643"/>
      <c r="AQ122" s="643"/>
      <c r="AR122" s="643"/>
      <c r="AS122" s="643"/>
      <c r="AT122" s="643"/>
      <c r="AU122" s="643"/>
      <c r="AV122" s="643"/>
      <c r="AW122" s="643"/>
      <c r="AX122" s="643"/>
      <c r="AY122" s="643"/>
      <c r="AZ122" s="643"/>
      <c r="BA122" s="643"/>
      <c r="BB122" s="643"/>
      <c r="BC122" s="643"/>
      <c r="BD122" s="643"/>
      <c r="BE122" s="643"/>
      <c r="BF122" s="643"/>
      <c r="BG122" s="643"/>
      <c r="BH122" s="643"/>
      <c r="BI122" s="643"/>
      <c r="BJ122" s="643"/>
      <c r="BK122" s="643"/>
      <c r="BL122" s="643"/>
      <c r="BM122" s="643"/>
      <c r="BN122" s="643"/>
      <c r="BO122" s="643"/>
      <c r="BP122" s="643"/>
      <c r="BQ122" s="643"/>
      <c r="BR122" s="643"/>
      <c r="BS122" s="643"/>
      <c r="BT122" s="643"/>
      <c r="BU122" s="643"/>
      <c r="BV122" s="643"/>
      <c r="BW122" s="643"/>
      <c r="BX122" s="643"/>
      <c r="BY122" s="643"/>
      <c r="BZ122" s="643"/>
      <c r="CA122" s="643"/>
      <c r="CB122" s="643"/>
      <c r="CC122" s="643"/>
      <c r="CD122" s="643"/>
      <c r="CE122" s="643"/>
      <c r="CF122" s="643"/>
      <c r="CG122" s="643"/>
      <c r="CH122" s="643"/>
      <c r="CI122" s="643"/>
      <c r="CJ122" s="643"/>
      <c r="CK122" s="643"/>
      <c r="CL122" s="643"/>
      <c r="CM122" s="643"/>
      <c r="CN122" s="643"/>
      <c r="CO122" s="643"/>
      <c r="CP122" s="643"/>
      <c r="CQ122" s="643"/>
      <c r="CR122" s="643"/>
      <c r="CS122" s="643"/>
      <c r="CT122" s="643"/>
      <c r="CU122" s="643"/>
      <c r="CV122" s="643"/>
      <c r="CW122" s="643"/>
      <c r="CX122" s="643"/>
      <c r="CY122" s="643"/>
      <c r="CZ122" s="643"/>
      <c r="DA122" s="643"/>
      <c r="DB122" s="643"/>
      <c r="DC122" s="643"/>
      <c r="DD122" s="643"/>
      <c r="DE122" s="643"/>
      <c r="DF122" s="643"/>
      <c r="DG122" s="643"/>
      <c r="DH122" s="643"/>
      <c r="DI122" s="643"/>
      <c r="DJ122" s="643"/>
      <c r="DK122" s="643"/>
      <c r="DL122" s="643"/>
      <c r="DM122" s="643"/>
      <c r="DN122" s="643"/>
      <c r="DO122" s="643"/>
      <c r="DP122" s="643"/>
      <c r="DQ122" s="643"/>
      <c r="DR122" s="643"/>
      <c r="DS122" s="643"/>
      <c r="DT122" s="643"/>
      <c r="DU122" s="643"/>
      <c r="DV122" s="643"/>
      <c r="DW122" s="643"/>
      <c r="DX122" s="643"/>
      <c r="DY122" s="643"/>
      <c r="DZ122" s="643"/>
      <c r="EA122" s="643"/>
      <c r="EB122" s="643"/>
      <c r="EC122" s="643"/>
      <c r="ED122" s="643"/>
      <c r="EE122" s="643"/>
      <c r="EF122" s="643"/>
      <c r="EG122" s="643"/>
      <c r="EH122" s="643"/>
      <c r="EI122" s="643"/>
      <c r="EJ122" s="643"/>
      <c r="EK122" s="643"/>
      <c r="EL122" s="643"/>
      <c r="EM122" s="643"/>
      <c r="EN122" s="643"/>
      <c r="EO122" s="643"/>
      <c r="EP122" s="643"/>
      <c r="EQ122" s="643"/>
      <c r="ER122" s="643"/>
      <c r="ES122" s="643"/>
      <c r="ET122" s="643"/>
      <c r="EU122" s="643"/>
      <c r="EV122" s="643"/>
      <c r="EW122" s="643"/>
      <c r="EX122" s="643"/>
      <c r="EY122" s="643"/>
      <c r="EZ122" s="643"/>
      <c r="FA122" s="643"/>
      <c r="FB122" s="643"/>
      <c r="FC122" s="643"/>
      <c r="FD122" s="643"/>
      <c r="FE122" s="643"/>
      <c r="FF122" s="643"/>
      <c r="FG122" s="643"/>
      <c r="FH122" s="643"/>
      <c r="FI122" s="643"/>
      <c r="FJ122" s="643"/>
      <c r="FK122" s="643"/>
      <c r="FL122" s="643"/>
      <c r="FM122" s="643"/>
      <c r="FN122" s="643"/>
      <c r="FO122" s="643"/>
      <c r="FP122" s="643"/>
      <c r="FQ122" s="643"/>
      <c r="FR122" s="643"/>
      <c r="FS122" s="643"/>
      <c r="FT122" s="643"/>
      <c r="FU122" s="643"/>
      <c r="FV122" s="643"/>
      <c r="FW122" s="643"/>
      <c r="FX122" s="643"/>
      <c r="FY122" s="643"/>
      <c r="FZ122" s="643"/>
      <c r="GA122" s="643"/>
      <c r="GB122" s="643"/>
      <c r="GC122" s="643"/>
      <c r="GD122" s="643"/>
      <c r="GE122" s="643"/>
      <c r="GF122" s="643"/>
      <c r="GG122" s="643"/>
      <c r="GH122" s="643"/>
      <c r="GI122" s="643"/>
      <c r="GJ122" s="643"/>
      <c r="GK122" s="643"/>
      <c r="GL122" s="643"/>
      <c r="GM122" s="643"/>
      <c r="GN122" s="643"/>
      <c r="GO122" s="643"/>
      <c r="GP122" s="643"/>
      <c r="GQ122" s="643"/>
      <c r="GR122" s="643"/>
      <c r="GS122" s="643"/>
      <c r="GT122" s="643"/>
      <c r="GU122" s="643"/>
      <c r="GV122" s="643"/>
      <c r="GW122" s="643"/>
      <c r="GX122" s="643"/>
      <c r="GY122" s="643"/>
      <c r="GZ122" s="643"/>
      <c r="HA122" s="643"/>
      <c r="HB122" s="643"/>
      <c r="HC122" s="643"/>
      <c r="HD122" s="643"/>
      <c r="HE122" s="643"/>
      <c r="HF122" s="643"/>
      <c r="HG122" s="643"/>
      <c r="HH122" s="643"/>
      <c r="HI122" s="643"/>
      <c r="HJ122" s="643"/>
      <c r="HK122" s="643"/>
      <c r="HL122" s="643"/>
      <c r="HM122" s="643"/>
      <c r="HN122" s="643"/>
      <c r="HO122" s="643"/>
      <c r="HP122" s="643"/>
      <c r="HQ122" s="643"/>
      <c r="HR122" s="643"/>
      <c r="HS122" s="643"/>
      <c r="HT122" s="643"/>
      <c r="HU122" s="643"/>
      <c r="HV122" s="643"/>
      <c r="HW122" s="643"/>
      <c r="HX122" s="643"/>
      <c r="HY122" s="643"/>
      <c r="HZ122" s="643"/>
      <c r="IA122" s="643"/>
      <c r="IB122" s="643"/>
      <c r="IC122" s="643"/>
      <c r="ID122" s="643"/>
      <c r="IE122" s="643"/>
      <c r="IF122" s="643"/>
      <c r="IG122" s="643"/>
      <c r="IH122" s="643"/>
      <c r="II122" s="643"/>
      <c r="IJ122" s="643"/>
      <c r="IK122" s="643"/>
      <c r="IL122" s="643"/>
      <c r="IM122" s="643"/>
      <c r="IN122" s="643"/>
      <c r="IO122" s="643"/>
      <c r="IP122" s="643"/>
      <c r="IQ122" s="643"/>
      <c r="IR122" s="643"/>
      <c r="IS122" s="643"/>
    </row>
    <row r="123" spans="1:253" ht="15.6" customHeight="1">
      <c r="A123" s="696"/>
      <c r="B123" s="696"/>
      <c r="C123" s="696"/>
      <c r="D123" s="696"/>
      <c r="E123" s="696"/>
      <c r="F123" s="696"/>
      <c r="G123" s="696"/>
      <c r="H123" s="696"/>
      <c r="I123" s="696"/>
      <c r="J123" s="696"/>
      <c r="K123" s="78"/>
      <c r="L123" s="643"/>
      <c r="M123" s="643"/>
      <c r="N123" s="643"/>
      <c r="O123" s="643"/>
      <c r="P123" s="643"/>
      <c r="Q123" s="643"/>
      <c r="R123" s="643"/>
      <c r="S123" s="643"/>
      <c r="T123" s="643"/>
      <c r="U123" s="643"/>
      <c r="V123" s="643"/>
      <c r="W123" s="643"/>
      <c r="X123" s="643"/>
      <c r="Y123" s="643"/>
      <c r="Z123" s="643"/>
      <c r="AA123" s="643"/>
      <c r="AB123" s="643"/>
      <c r="AC123" s="643"/>
      <c r="AD123" s="643"/>
      <c r="AE123" s="643"/>
      <c r="AF123" s="643"/>
      <c r="AG123" s="643"/>
      <c r="AH123" s="643"/>
      <c r="AI123" s="643"/>
      <c r="AJ123" s="643"/>
      <c r="AK123" s="643"/>
      <c r="AL123" s="643"/>
      <c r="AM123" s="643"/>
      <c r="AN123" s="643"/>
      <c r="AO123" s="643"/>
      <c r="AP123" s="643"/>
      <c r="AQ123" s="643"/>
      <c r="AR123" s="643"/>
      <c r="AS123" s="643"/>
      <c r="AT123" s="643"/>
      <c r="AU123" s="643"/>
      <c r="AV123" s="643"/>
      <c r="AW123" s="643"/>
      <c r="AX123" s="643"/>
      <c r="AY123" s="643"/>
      <c r="AZ123" s="643"/>
      <c r="BA123" s="643"/>
      <c r="BB123" s="643"/>
      <c r="BC123" s="643"/>
      <c r="BD123" s="643"/>
      <c r="BE123" s="643"/>
      <c r="BF123" s="643"/>
      <c r="BG123" s="643"/>
      <c r="BH123" s="643"/>
      <c r="BI123" s="643"/>
      <c r="BJ123" s="643"/>
      <c r="BK123" s="643"/>
      <c r="BL123" s="643"/>
      <c r="BM123" s="643"/>
      <c r="BN123" s="643"/>
      <c r="BO123" s="643"/>
      <c r="BP123" s="643"/>
      <c r="BQ123" s="643"/>
      <c r="BR123" s="643"/>
      <c r="BS123" s="643"/>
      <c r="BT123" s="643"/>
      <c r="BU123" s="643"/>
      <c r="BV123" s="643"/>
      <c r="BW123" s="643"/>
      <c r="BX123" s="643"/>
      <c r="BY123" s="643"/>
      <c r="BZ123" s="643"/>
      <c r="CA123" s="643"/>
      <c r="CB123" s="643"/>
      <c r="CC123" s="643"/>
      <c r="CD123" s="643"/>
      <c r="CE123" s="643"/>
      <c r="CF123" s="643"/>
      <c r="CG123" s="643"/>
      <c r="CH123" s="643"/>
      <c r="CI123" s="643"/>
      <c r="CJ123" s="643"/>
      <c r="CK123" s="643"/>
      <c r="CL123" s="643"/>
      <c r="CM123" s="643"/>
      <c r="CN123" s="643"/>
      <c r="CO123" s="643"/>
      <c r="CP123" s="643"/>
      <c r="CQ123" s="643"/>
      <c r="CR123" s="643"/>
      <c r="CS123" s="643"/>
      <c r="CT123" s="643"/>
      <c r="CU123" s="643"/>
      <c r="CV123" s="643"/>
      <c r="CW123" s="643"/>
      <c r="CX123" s="643"/>
      <c r="CY123" s="643"/>
      <c r="CZ123" s="643"/>
      <c r="DA123" s="643"/>
      <c r="DB123" s="643"/>
      <c r="DC123" s="643"/>
      <c r="DD123" s="643"/>
      <c r="DE123" s="643"/>
      <c r="DF123" s="643"/>
      <c r="DG123" s="643"/>
      <c r="DH123" s="643"/>
      <c r="DI123" s="643"/>
      <c r="DJ123" s="643"/>
      <c r="DK123" s="643"/>
      <c r="DL123" s="643"/>
      <c r="DM123" s="643"/>
      <c r="DN123" s="643"/>
      <c r="DO123" s="643"/>
      <c r="DP123" s="643"/>
      <c r="DQ123" s="643"/>
      <c r="DR123" s="643"/>
      <c r="DS123" s="643"/>
      <c r="DT123" s="643"/>
      <c r="DU123" s="643"/>
      <c r="DV123" s="643"/>
      <c r="DW123" s="643"/>
      <c r="DX123" s="643"/>
      <c r="DY123" s="643"/>
      <c r="DZ123" s="643"/>
      <c r="EA123" s="643"/>
      <c r="EB123" s="643"/>
      <c r="EC123" s="643"/>
      <c r="ED123" s="643"/>
      <c r="EE123" s="643"/>
      <c r="EF123" s="643"/>
      <c r="EG123" s="643"/>
      <c r="EH123" s="643"/>
      <c r="EI123" s="643"/>
      <c r="EJ123" s="643"/>
      <c r="EK123" s="643"/>
      <c r="EL123" s="643"/>
      <c r="EM123" s="643"/>
      <c r="EN123" s="643"/>
      <c r="EO123" s="643"/>
      <c r="EP123" s="643"/>
      <c r="EQ123" s="643"/>
      <c r="ER123" s="643"/>
      <c r="ES123" s="643"/>
      <c r="ET123" s="643"/>
      <c r="EU123" s="643"/>
      <c r="EV123" s="643"/>
      <c r="EW123" s="643"/>
      <c r="EX123" s="643"/>
      <c r="EY123" s="643"/>
      <c r="EZ123" s="643"/>
      <c r="FA123" s="643"/>
      <c r="FB123" s="643"/>
      <c r="FC123" s="643"/>
      <c r="FD123" s="643"/>
      <c r="FE123" s="643"/>
      <c r="FF123" s="643"/>
      <c r="FG123" s="643"/>
      <c r="FH123" s="643"/>
      <c r="FI123" s="643"/>
      <c r="FJ123" s="643"/>
      <c r="FK123" s="643"/>
      <c r="FL123" s="643"/>
      <c r="FM123" s="643"/>
      <c r="FN123" s="643"/>
      <c r="FO123" s="643"/>
      <c r="FP123" s="643"/>
      <c r="FQ123" s="643"/>
      <c r="FR123" s="643"/>
      <c r="FS123" s="643"/>
      <c r="FT123" s="643"/>
      <c r="FU123" s="643"/>
      <c r="FV123" s="643"/>
      <c r="FW123" s="643"/>
      <c r="FX123" s="643"/>
      <c r="FY123" s="643"/>
      <c r="FZ123" s="643"/>
      <c r="GA123" s="643"/>
      <c r="GB123" s="643"/>
      <c r="GC123" s="643"/>
      <c r="GD123" s="643"/>
      <c r="GE123" s="643"/>
      <c r="GF123" s="643"/>
      <c r="GG123" s="643"/>
      <c r="GH123" s="643"/>
      <c r="GI123" s="643"/>
      <c r="GJ123" s="643"/>
      <c r="GK123" s="643"/>
      <c r="GL123" s="643"/>
      <c r="GM123" s="643"/>
      <c r="GN123" s="643"/>
      <c r="GO123" s="643"/>
      <c r="GP123" s="643"/>
      <c r="GQ123" s="643"/>
      <c r="GR123" s="643"/>
      <c r="GS123" s="643"/>
      <c r="GT123" s="643"/>
      <c r="GU123" s="643"/>
      <c r="GV123" s="643"/>
      <c r="GW123" s="643"/>
      <c r="GX123" s="643"/>
      <c r="GY123" s="643"/>
      <c r="GZ123" s="643"/>
      <c r="HA123" s="643"/>
      <c r="HB123" s="643"/>
      <c r="HC123" s="643"/>
      <c r="HD123" s="643"/>
      <c r="HE123" s="643"/>
      <c r="HF123" s="643"/>
      <c r="HG123" s="643"/>
      <c r="HH123" s="643"/>
      <c r="HI123" s="643"/>
      <c r="HJ123" s="643"/>
      <c r="HK123" s="643"/>
      <c r="HL123" s="643"/>
      <c r="HM123" s="643"/>
      <c r="HN123" s="643"/>
      <c r="HO123" s="643"/>
      <c r="HP123" s="643"/>
      <c r="HQ123" s="643"/>
      <c r="HR123" s="643"/>
      <c r="HS123" s="643"/>
      <c r="HT123" s="643"/>
      <c r="HU123" s="643"/>
      <c r="HV123" s="643"/>
      <c r="HW123" s="643"/>
      <c r="HX123" s="643"/>
      <c r="HY123" s="643"/>
      <c r="HZ123" s="643"/>
      <c r="IA123" s="643"/>
      <c r="IB123" s="643"/>
      <c r="IC123" s="643"/>
      <c r="ID123" s="643"/>
      <c r="IE123" s="643"/>
      <c r="IF123" s="643"/>
      <c r="IG123" s="643"/>
      <c r="IH123" s="643"/>
      <c r="II123" s="643"/>
      <c r="IJ123" s="643"/>
      <c r="IK123" s="643"/>
      <c r="IL123" s="643"/>
      <c r="IM123" s="643"/>
      <c r="IN123" s="643"/>
      <c r="IO123" s="643"/>
      <c r="IP123" s="643"/>
      <c r="IQ123" s="643"/>
      <c r="IR123" s="643"/>
      <c r="IS123" s="643"/>
    </row>
    <row r="124" spans="1:253" ht="15.6" customHeight="1">
      <c r="A124" s="696"/>
      <c r="B124" s="696"/>
      <c r="C124" s="696"/>
      <c r="D124" s="696"/>
      <c r="E124" s="696"/>
      <c r="F124" s="696"/>
      <c r="G124" s="696"/>
      <c r="H124" s="696"/>
      <c r="I124" s="696"/>
      <c r="J124" s="696"/>
      <c r="K124" s="78"/>
      <c r="L124" s="643"/>
      <c r="M124" s="643"/>
      <c r="N124" s="643"/>
      <c r="O124" s="643"/>
      <c r="P124" s="643"/>
      <c r="Q124" s="643"/>
      <c r="R124" s="643"/>
      <c r="S124" s="643"/>
      <c r="T124" s="643"/>
      <c r="U124" s="643"/>
      <c r="V124" s="643"/>
      <c r="W124" s="643"/>
      <c r="X124" s="643"/>
      <c r="Y124" s="643"/>
      <c r="Z124" s="643"/>
      <c r="AA124" s="643"/>
      <c r="AB124" s="643"/>
      <c r="AC124" s="643"/>
      <c r="AD124" s="643"/>
      <c r="AE124" s="643"/>
      <c r="AF124" s="643"/>
      <c r="AG124" s="643"/>
      <c r="AH124" s="643"/>
      <c r="AI124" s="643"/>
      <c r="AJ124" s="643"/>
      <c r="AK124" s="643"/>
      <c r="AL124" s="643"/>
      <c r="AM124" s="643"/>
      <c r="AN124" s="643"/>
      <c r="AO124" s="643"/>
      <c r="AP124" s="643"/>
      <c r="AQ124" s="643"/>
      <c r="AR124" s="643"/>
      <c r="AS124" s="643"/>
      <c r="AT124" s="643"/>
      <c r="AU124" s="643"/>
      <c r="AV124" s="643"/>
      <c r="AW124" s="643"/>
      <c r="AX124" s="643"/>
      <c r="AY124" s="643"/>
      <c r="AZ124" s="643"/>
      <c r="BA124" s="643"/>
      <c r="BB124" s="643"/>
      <c r="BC124" s="643"/>
      <c r="BD124" s="643"/>
      <c r="BE124" s="643"/>
      <c r="BF124" s="643"/>
      <c r="BG124" s="643"/>
      <c r="BH124" s="643"/>
      <c r="BI124" s="643"/>
      <c r="BJ124" s="643"/>
      <c r="BK124" s="643"/>
      <c r="BL124" s="643"/>
      <c r="BM124" s="643"/>
      <c r="BN124" s="643"/>
      <c r="BO124" s="643"/>
      <c r="BP124" s="643"/>
      <c r="BQ124" s="643"/>
      <c r="BR124" s="643"/>
      <c r="BS124" s="643"/>
      <c r="BT124" s="643"/>
      <c r="BU124" s="643"/>
      <c r="BV124" s="643"/>
      <c r="BW124" s="643"/>
      <c r="BX124" s="643"/>
      <c r="BY124" s="643"/>
      <c r="BZ124" s="643"/>
      <c r="CA124" s="643"/>
      <c r="CB124" s="643"/>
      <c r="CC124" s="643"/>
      <c r="CD124" s="643"/>
      <c r="CE124" s="643"/>
      <c r="CF124" s="643"/>
      <c r="CG124" s="643"/>
      <c r="CH124" s="643"/>
      <c r="CI124" s="643"/>
      <c r="CJ124" s="643"/>
      <c r="CK124" s="643"/>
      <c r="CL124" s="643"/>
      <c r="CM124" s="643"/>
      <c r="CN124" s="643"/>
      <c r="CO124" s="643"/>
      <c r="CP124" s="643"/>
      <c r="CQ124" s="643"/>
      <c r="CR124" s="643"/>
      <c r="CS124" s="643"/>
      <c r="CT124" s="643"/>
      <c r="CU124" s="643"/>
      <c r="CV124" s="643"/>
      <c r="CW124" s="643"/>
      <c r="CX124" s="643"/>
      <c r="CY124" s="643"/>
      <c r="CZ124" s="643"/>
      <c r="DA124" s="643"/>
      <c r="DB124" s="643"/>
      <c r="DC124" s="643"/>
      <c r="DD124" s="643"/>
      <c r="DE124" s="643"/>
      <c r="DF124" s="643"/>
      <c r="DG124" s="643"/>
      <c r="DH124" s="643"/>
      <c r="DI124" s="643"/>
      <c r="DJ124" s="643"/>
      <c r="DK124" s="643"/>
      <c r="DL124" s="643"/>
      <c r="DM124" s="643"/>
      <c r="DN124" s="643"/>
      <c r="DO124" s="643"/>
      <c r="DP124" s="643"/>
      <c r="DQ124" s="643"/>
      <c r="DR124" s="643"/>
      <c r="DS124" s="643"/>
      <c r="DT124" s="643"/>
      <c r="DU124" s="643"/>
      <c r="DV124" s="643"/>
      <c r="DW124" s="643"/>
      <c r="DX124" s="643"/>
      <c r="DY124" s="643"/>
      <c r="DZ124" s="643"/>
      <c r="EA124" s="643"/>
      <c r="EB124" s="643"/>
      <c r="EC124" s="643"/>
      <c r="ED124" s="643"/>
      <c r="EE124" s="643"/>
      <c r="EF124" s="643"/>
      <c r="EG124" s="643"/>
      <c r="EH124" s="643"/>
      <c r="EI124" s="643"/>
      <c r="EJ124" s="643"/>
      <c r="EK124" s="643"/>
      <c r="EL124" s="643"/>
      <c r="EM124" s="643"/>
      <c r="EN124" s="643"/>
      <c r="EO124" s="643"/>
      <c r="EP124" s="643"/>
      <c r="EQ124" s="643"/>
      <c r="ER124" s="643"/>
      <c r="ES124" s="643"/>
      <c r="ET124" s="643"/>
      <c r="EU124" s="643"/>
      <c r="EV124" s="643"/>
      <c r="EW124" s="643"/>
      <c r="EX124" s="643"/>
      <c r="EY124" s="643"/>
      <c r="EZ124" s="643"/>
      <c r="FA124" s="643"/>
      <c r="FB124" s="643"/>
      <c r="FC124" s="643"/>
      <c r="FD124" s="643"/>
      <c r="FE124" s="643"/>
      <c r="FF124" s="643"/>
      <c r="FG124" s="643"/>
      <c r="FH124" s="643"/>
      <c r="FI124" s="643"/>
      <c r="FJ124" s="643"/>
      <c r="FK124" s="643"/>
      <c r="FL124" s="643"/>
      <c r="FM124" s="643"/>
      <c r="FN124" s="643"/>
      <c r="FO124" s="643"/>
      <c r="FP124" s="643"/>
      <c r="FQ124" s="643"/>
      <c r="FR124" s="643"/>
      <c r="FS124" s="643"/>
      <c r="FT124" s="643"/>
      <c r="FU124" s="643"/>
      <c r="FV124" s="643"/>
      <c r="FW124" s="643"/>
      <c r="FX124" s="643"/>
      <c r="FY124" s="643"/>
      <c r="FZ124" s="643"/>
      <c r="GA124" s="643"/>
      <c r="GB124" s="643"/>
      <c r="GC124" s="643"/>
      <c r="GD124" s="643"/>
      <c r="GE124" s="643"/>
      <c r="GF124" s="643"/>
      <c r="GG124" s="643"/>
      <c r="GH124" s="643"/>
      <c r="GI124" s="643"/>
      <c r="GJ124" s="643"/>
      <c r="GK124" s="643"/>
      <c r="GL124" s="643"/>
      <c r="GM124" s="643"/>
      <c r="GN124" s="643"/>
      <c r="GO124" s="643"/>
      <c r="GP124" s="643"/>
      <c r="GQ124" s="643"/>
      <c r="GR124" s="643"/>
      <c r="GS124" s="643"/>
      <c r="GT124" s="643"/>
      <c r="GU124" s="643"/>
      <c r="GV124" s="643"/>
      <c r="GW124" s="643"/>
      <c r="GX124" s="643"/>
      <c r="GY124" s="643"/>
      <c r="GZ124" s="643"/>
      <c r="HA124" s="643"/>
      <c r="HB124" s="643"/>
      <c r="HC124" s="643"/>
      <c r="HD124" s="643"/>
      <c r="HE124" s="643"/>
      <c r="HF124" s="643"/>
      <c r="HG124" s="643"/>
      <c r="HH124" s="643"/>
      <c r="HI124" s="643"/>
      <c r="HJ124" s="643"/>
      <c r="HK124" s="643"/>
      <c r="HL124" s="643"/>
      <c r="HM124" s="643"/>
      <c r="HN124" s="643"/>
      <c r="HO124" s="643"/>
      <c r="HP124" s="643"/>
      <c r="HQ124" s="643"/>
      <c r="HR124" s="643"/>
      <c r="HS124" s="643"/>
      <c r="HT124" s="643"/>
      <c r="HU124" s="643"/>
      <c r="HV124" s="643"/>
      <c r="HW124" s="643"/>
      <c r="HX124" s="643"/>
      <c r="HY124" s="643"/>
      <c r="HZ124" s="643"/>
      <c r="IA124" s="643"/>
      <c r="IB124" s="643"/>
      <c r="IC124" s="643"/>
      <c r="ID124" s="643"/>
      <c r="IE124" s="643"/>
      <c r="IF124" s="643"/>
      <c r="IG124" s="643"/>
      <c r="IH124" s="643"/>
      <c r="II124" s="643"/>
      <c r="IJ124" s="643"/>
      <c r="IK124" s="643"/>
      <c r="IL124" s="643"/>
      <c r="IM124" s="643"/>
      <c r="IN124" s="643"/>
      <c r="IO124" s="643"/>
      <c r="IP124" s="643"/>
      <c r="IQ124" s="643"/>
      <c r="IR124" s="643"/>
      <c r="IS124" s="643"/>
    </row>
    <row r="125" spans="1:253" ht="9.75" customHeight="1">
      <c r="A125" s="696"/>
      <c r="B125" s="696"/>
      <c r="C125" s="696"/>
      <c r="D125" s="696"/>
      <c r="E125" s="696"/>
      <c r="F125" s="696"/>
      <c r="G125" s="696"/>
      <c r="H125" s="696"/>
      <c r="I125" s="696"/>
      <c r="J125" s="696"/>
      <c r="K125" s="78"/>
      <c r="L125" s="643"/>
      <c r="M125" s="643"/>
      <c r="N125" s="643"/>
      <c r="O125" s="643"/>
      <c r="P125" s="643"/>
      <c r="Q125" s="643"/>
      <c r="R125" s="643"/>
      <c r="S125" s="643"/>
      <c r="T125" s="643"/>
      <c r="U125" s="643"/>
      <c r="V125" s="643"/>
      <c r="W125" s="643"/>
      <c r="X125" s="643"/>
      <c r="Y125" s="643"/>
      <c r="Z125" s="643"/>
      <c r="AA125" s="643"/>
      <c r="AB125" s="643"/>
      <c r="AC125" s="643"/>
      <c r="AD125" s="643"/>
      <c r="AE125" s="643"/>
      <c r="AF125" s="643"/>
      <c r="AG125" s="643"/>
      <c r="AH125" s="643"/>
      <c r="AI125" s="643"/>
      <c r="AJ125" s="643"/>
      <c r="AK125" s="643"/>
      <c r="AL125" s="643"/>
      <c r="AM125" s="643"/>
      <c r="AN125" s="643"/>
      <c r="AO125" s="643"/>
      <c r="AP125" s="643"/>
      <c r="AQ125" s="643"/>
      <c r="AR125" s="643"/>
      <c r="AS125" s="643"/>
      <c r="AT125" s="643"/>
      <c r="AU125" s="643"/>
      <c r="AV125" s="643"/>
      <c r="AW125" s="643"/>
      <c r="AX125" s="643"/>
      <c r="AY125" s="643"/>
      <c r="AZ125" s="643"/>
      <c r="BA125" s="643"/>
      <c r="BB125" s="643"/>
      <c r="BC125" s="643"/>
      <c r="BD125" s="643"/>
      <c r="BE125" s="643"/>
      <c r="BF125" s="643"/>
      <c r="BG125" s="643"/>
      <c r="BH125" s="643"/>
      <c r="BI125" s="643"/>
      <c r="BJ125" s="643"/>
      <c r="BK125" s="643"/>
      <c r="BL125" s="643"/>
      <c r="BM125" s="643"/>
      <c r="BN125" s="643"/>
      <c r="BO125" s="643"/>
      <c r="BP125" s="643"/>
      <c r="BQ125" s="643"/>
      <c r="BR125" s="643"/>
      <c r="BS125" s="643"/>
      <c r="BT125" s="643"/>
      <c r="BU125" s="643"/>
      <c r="BV125" s="643"/>
      <c r="BW125" s="643"/>
      <c r="BX125" s="643"/>
      <c r="BY125" s="643"/>
      <c r="BZ125" s="643"/>
      <c r="CA125" s="643"/>
      <c r="CB125" s="643"/>
      <c r="CC125" s="643"/>
      <c r="CD125" s="643"/>
      <c r="CE125" s="643"/>
      <c r="CF125" s="643"/>
      <c r="CG125" s="643"/>
      <c r="CH125" s="643"/>
      <c r="CI125" s="643"/>
      <c r="CJ125" s="643"/>
      <c r="CK125" s="643"/>
      <c r="CL125" s="643"/>
      <c r="CM125" s="643"/>
      <c r="CN125" s="643"/>
      <c r="CO125" s="643"/>
      <c r="CP125" s="643"/>
      <c r="CQ125" s="643"/>
      <c r="CR125" s="643"/>
      <c r="CS125" s="643"/>
      <c r="CT125" s="643"/>
      <c r="CU125" s="643"/>
      <c r="CV125" s="643"/>
      <c r="CW125" s="643"/>
      <c r="CX125" s="643"/>
      <c r="CY125" s="643"/>
      <c r="CZ125" s="643"/>
      <c r="DA125" s="643"/>
      <c r="DB125" s="643"/>
      <c r="DC125" s="643"/>
      <c r="DD125" s="643"/>
      <c r="DE125" s="643"/>
      <c r="DF125" s="643"/>
      <c r="DG125" s="643"/>
      <c r="DH125" s="643"/>
      <c r="DI125" s="643"/>
      <c r="DJ125" s="643"/>
      <c r="DK125" s="643"/>
      <c r="DL125" s="643"/>
      <c r="DM125" s="643"/>
      <c r="DN125" s="643"/>
      <c r="DO125" s="643"/>
      <c r="DP125" s="643"/>
      <c r="DQ125" s="643"/>
      <c r="DR125" s="643"/>
      <c r="DS125" s="643"/>
      <c r="DT125" s="643"/>
      <c r="DU125" s="643"/>
      <c r="DV125" s="643"/>
      <c r="DW125" s="643"/>
      <c r="DX125" s="643"/>
      <c r="DY125" s="643"/>
      <c r="DZ125" s="643"/>
      <c r="EA125" s="643"/>
      <c r="EB125" s="643"/>
      <c r="EC125" s="643"/>
      <c r="ED125" s="643"/>
      <c r="EE125" s="643"/>
      <c r="EF125" s="643"/>
      <c r="EG125" s="643"/>
      <c r="EH125" s="643"/>
      <c r="EI125" s="643"/>
      <c r="EJ125" s="643"/>
      <c r="EK125" s="643"/>
      <c r="EL125" s="643"/>
      <c r="EM125" s="643"/>
      <c r="EN125" s="643"/>
      <c r="EO125" s="643"/>
      <c r="EP125" s="643"/>
      <c r="EQ125" s="643"/>
      <c r="ER125" s="643"/>
      <c r="ES125" s="643"/>
      <c r="ET125" s="643"/>
      <c r="EU125" s="643"/>
      <c r="EV125" s="643"/>
      <c r="EW125" s="643"/>
      <c r="EX125" s="643"/>
      <c r="EY125" s="643"/>
      <c r="EZ125" s="643"/>
      <c r="FA125" s="643"/>
      <c r="FB125" s="643"/>
      <c r="FC125" s="643"/>
      <c r="FD125" s="643"/>
      <c r="FE125" s="643"/>
      <c r="FF125" s="643"/>
      <c r="FG125" s="643"/>
      <c r="FH125" s="643"/>
      <c r="FI125" s="643"/>
      <c r="FJ125" s="643"/>
      <c r="FK125" s="643"/>
      <c r="FL125" s="643"/>
      <c r="FM125" s="643"/>
      <c r="FN125" s="643"/>
      <c r="FO125" s="643"/>
      <c r="FP125" s="643"/>
      <c r="FQ125" s="643"/>
      <c r="FR125" s="643"/>
      <c r="FS125" s="643"/>
      <c r="FT125" s="643"/>
      <c r="FU125" s="643"/>
      <c r="FV125" s="643"/>
      <c r="FW125" s="643"/>
      <c r="FX125" s="643"/>
      <c r="FY125" s="643"/>
      <c r="FZ125" s="643"/>
      <c r="GA125" s="643"/>
      <c r="GB125" s="643"/>
      <c r="GC125" s="643"/>
      <c r="GD125" s="643"/>
      <c r="GE125" s="643"/>
      <c r="GF125" s="643"/>
      <c r="GG125" s="643"/>
      <c r="GH125" s="643"/>
      <c r="GI125" s="643"/>
      <c r="GJ125" s="643"/>
      <c r="GK125" s="643"/>
      <c r="GL125" s="643"/>
      <c r="GM125" s="643"/>
      <c r="GN125" s="643"/>
      <c r="GO125" s="643"/>
      <c r="GP125" s="643"/>
      <c r="GQ125" s="643"/>
      <c r="GR125" s="643"/>
      <c r="GS125" s="643"/>
      <c r="GT125" s="643"/>
      <c r="GU125" s="643"/>
      <c r="GV125" s="643"/>
      <c r="GW125" s="643"/>
      <c r="GX125" s="643"/>
      <c r="GY125" s="643"/>
      <c r="GZ125" s="643"/>
      <c r="HA125" s="643"/>
      <c r="HB125" s="643"/>
      <c r="HC125" s="643"/>
      <c r="HD125" s="643"/>
      <c r="HE125" s="643"/>
      <c r="HF125" s="643"/>
      <c r="HG125" s="643"/>
      <c r="HH125" s="643"/>
      <c r="HI125" s="643"/>
      <c r="HJ125" s="643"/>
      <c r="HK125" s="643"/>
      <c r="HL125" s="643"/>
      <c r="HM125" s="643"/>
      <c r="HN125" s="643"/>
      <c r="HO125" s="643"/>
      <c r="HP125" s="643"/>
      <c r="HQ125" s="643"/>
      <c r="HR125" s="643"/>
      <c r="HS125" s="643"/>
      <c r="HT125" s="643"/>
      <c r="HU125" s="643"/>
      <c r="HV125" s="643"/>
      <c r="HW125" s="643"/>
      <c r="HX125" s="643"/>
      <c r="HY125" s="643"/>
      <c r="HZ125" s="643"/>
      <c r="IA125" s="643"/>
      <c r="IB125" s="643"/>
      <c r="IC125" s="643"/>
      <c r="ID125" s="643"/>
      <c r="IE125" s="643"/>
      <c r="IF125" s="643"/>
      <c r="IG125" s="643"/>
      <c r="IH125" s="643"/>
      <c r="II125" s="643"/>
      <c r="IJ125" s="643"/>
      <c r="IK125" s="643"/>
      <c r="IL125" s="643"/>
      <c r="IM125" s="643"/>
      <c r="IN125" s="643"/>
      <c r="IO125" s="643"/>
      <c r="IP125" s="643"/>
      <c r="IQ125" s="643"/>
      <c r="IR125" s="643"/>
      <c r="IS125" s="643"/>
    </row>
    <row r="126" spans="1:253" ht="15.6" customHeight="1">
      <c r="A126" s="696"/>
      <c r="B126" s="696"/>
      <c r="C126" s="696"/>
      <c r="D126" s="696"/>
      <c r="E126" s="696"/>
      <c r="F126" s="696"/>
      <c r="G126" s="696"/>
      <c r="H126" s="696"/>
      <c r="I126" s="696"/>
      <c r="J126" s="704"/>
      <c r="K126" s="78"/>
      <c r="L126" s="643"/>
      <c r="M126" s="643"/>
      <c r="N126" s="643"/>
      <c r="O126" s="643"/>
      <c r="P126" s="643"/>
      <c r="Q126" s="643"/>
      <c r="R126" s="643"/>
      <c r="S126" s="643"/>
      <c r="T126" s="643"/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  <c r="AN126" s="643"/>
      <c r="AO126" s="643"/>
      <c r="AP126" s="643"/>
      <c r="AQ126" s="643"/>
      <c r="AR126" s="643"/>
      <c r="AS126" s="643"/>
      <c r="AT126" s="643"/>
      <c r="AU126" s="643"/>
      <c r="AV126" s="643"/>
      <c r="AW126" s="643"/>
      <c r="AX126" s="643"/>
      <c r="AY126" s="643"/>
      <c r="AZ126" s="643"/>
      <c r="BA126" s="643"/>
      <c r="BB126" s="643"/>
      <c r="BC126" s="643"/>
      <c r="BD126" s="643"/>
      <c r="BE126" s="643"/>
      <c r="BF126" s="643"/>
      <c r="BG126" s="643"/>
      <c r="BH126" s="643"/>
      <c r="BI126" s="643"/>
      <c r="BJ126" s="643"/>
      <c r="BK126" s="643"/>
      <c r="BL126" s="643"/>
      <c r="BM126" s="643"/>
      <c r="BN126" s="643"/>
      <c r="BO126" s="643"/>
      <c r="BP126" s="643"/>
      <c r="BQ126" s="643"/>
      <c r="BR126" s="643"/>
      <c r="BS126" s="643"/>
      <c r="BT126" s="643"/>
      <c r="BU126" s="643"/>
      <c r="BV126" s="643"/>
      <c r="BW126" s="643"/>
      <c r="BX126" s="643"/>
      <c r="BY126" s="643"/>
      <c r="BZ126" s="643"/>
      <c r="CA126" s="643"/>
      <c r="CB126" s="643"/>
      <c r="CC126" s="643"/>
      <c r="CD126" s="643"/>
      <c r="CE126" s="643"/>
      <c r="CF126" s="643"/>
      <c r="CG126" s="643"/>
      <c r="CH126" s="643"/>
      <c r="CI126" s="643"/>
      <c r="CJ126" s="643"/>
      <c r="CK126" s="643"/>
      <c r="CL126" s="643"/>
      <c r="CM126" s="643"/>
      <c r="CN126" s="643"/>
      <c r="CO126" s="643"/>
      <c r="CP126" s="643"/>
      <c r="CQ126" s="643"/>
      <c r="CR126" s="643"/>
      <c r="CS126" s="643"/>
      <c r="CT126" s="643"/>
      <c r="CU126" s="643"/>
      <c r="CV126" s="643"/>
      <c r="CW126" s="643"/>
      <c r="CX126" s="643"/>
      <c r="CY126" s="643"/>
      <c r="CZ126" s="643"/>
      <c r="DA126" s="643"/>
      <c r="DB126" s="643"/>
      <c r="DC126" s="643"/>
      <c r="DD126" s="643"/>
      <c r="DE126" s="643"/>
      <c r="DF126" s="643"/>
      <c r="DG126" s="643"/>
      <c r="DH126" s="643"/>
      <c r="DI126" s="643"/>
      <c r="DJ126" s="643"/>
      <c r="DK126" s="643"/>
      <c r="DL126" s="643"/>
      <c r="DM126" s="643"/>
      <c r="DN126" s="643"/>
      <c r="DO126" s="643"/>
      <c r="DP126" s="643"/>
      <c r="DQ126" s="643"/>
      <c r="DR126" s="643"/>
      <c r="DS126" s="643"/>
      <c r="DT126" s="643"/>
      <c r="DU126" s="643"/>
      <c r="DV126" s="643"/>
      <c r="DW126" s="643"/>
      <c r="DX126" s="643"/>
      <c r="DY126" s="643"/>
      <c r="DZ126" s="643"/>
      <c r="EA126" s="643"/>
      <c r="EB126" s="643"/>
      <c r="EC126" s="643"/>
      <c r="ED126" s="643"/>
      <c r="EE126" s="643"/>
      <c r="EF126" s="643"/>
      <c r="EG126" s="643"/>
      <c r="EH126" s="643"/>
      <c r="EI126" s="643"/>
      <c r="EJ126" s="643"/>
      <c r="EK126" s="643"/>
      <c r="EL126" s="643"/>
      <c r="EM126" s="643"/>
      <c r="EN126" s="643"/>
      <c r="EO126" s="643"/>
      <c r="EP126" s="643"/>
      <c r="EQ126" s="643"/>
      <c r="ER126" s="643"/>
      <c r="ES126" s="643"/>
      <c r="ET126" s="643"/>
      <c r="EU126" s="643"/>
      <c r="EV126" s="643"/>
      <c r="EW126" s="643"/>
      <c r="EX126" s="643"/>
      <c r="EY126" s="643"/>
      <c r="EZ126" s="643"/>
      <c r="FA126" s="643"/>
      <c r="FB126" s="643"/>
      <c r="FC126" s="643"/>
      <c r="FD126" s="643"/>
      <c r="FE126" s="643"/>
      <c r="FF126" s="643"/>
      <c r="FG126" s="643"/>
      <c r="FH126" s="643"/>
      <c r="FI126" s="643"/>
      <c r="FJ126" s="643"/>
      <c r="FK126" s="643"/>
      <c r="FL126" s="643"/>
      <c r="FM126" s="643"/>
      <c r="FN126" s="643"/>
      <c r="FO126" s="643"/>
      <c r="FP126" s="643"/>
      <c r="FQ126" s="643"/>
      <c r="FR126" s="643"/>
      <c r="FS126" s="643"/>
      <c r="FT126" s="643"/>
      <c r="FU126" s="643"/>
      <c r="FV126" s="643"/>
      <c r="FW126" s="643"/>
      <c r="FX126" s="643"/>
      <c r="FY126" s="643"/>
      <c r="FZ126" s="643"/>
      <c r="GA126" s="643"/>
      <c r="GB126" s="643"/>
      <c r="GC126" s="643"/>
      <c r="GD126" s="643"/>
      <c r="GE126" s="643"/>
      <c r="GF126" s="643"/>
      <c r="GG126" s="643"/>
      <c r="GH126" s="643"/>
      <c r="GI126" s="643"/>
      <c r="GJ126" s="643"/>
      <c r="GK126" s="643"/>
      <c r="GL126" s="643"/>
      <c r="GM126" s="643"/>
      <c r="GN126" s="643"/>
      <c r="GO126" s="643"/>
      <c r="GP126" s="643"/>
      <c r="GQ126" s="643"/>
      <c r="GR126" s="643"/>
      <c r="GS126" s="643"/>
      <c r="GT126" s="643"/>
      <c r="GU126" s="643"/>
      <c r="GV126" s="643"/>
      <c r="GW126" s="643"/>
      <c r="GX126" s="643"/>
      <c r="GY126" s="643"/>
      <c r="GZ126" s="643"/>
      <c r="HA126" s="643"/>
      <c r="HB126" s="643"/>
      <c r="HC126" s="643"/>
      <c r="HD126" s="643"/>
      <c r="HE126" s="643"/>
      <c r="HF126" s="643"/>
      <c r="HG126" s="643"/>
      <c r="HH126" s="643"/>
      <c r="HI126" s="643"/>
      <c r="HJ126" s="643"/>
      <c r="HK126" s="643"/>
      <c r="HL126" s="643"/>
      <c r="HM126" s="643"/>
      <c r="HN126" s="643"/>
      <c r="HO126" s="643"/>
      <c r="HP126" s="643"/>
      <c r="HQ126" s="643"/>
      <c r="HR126" s="643"/>
      <c r="HS126" s="643"/>
      <c r="HT126" s="643"/>
      <c r="HU126" s="643"/>
      <c r="HV126" s="643"/>
      <c r="HW126" s="643"/>
      <c r="HX126" s="643"/>
      <c r="HY126" s="643"/>
      <c r="HZ126" s="643"/>
      <c r="IA126" s="643"/>
      <c r="IB126" s="643"/>
      <c r="IC126" s="643"/>
      <c r="ID126" s="643"/>
      <c r="IE126" s="643"/>
      <c r="IF126" s="643"/>
      <c r="IG126" s="643"/>
      <c r="IH126" s="643"/>
      <c r="II126" s="643"/>
      <c r="IJ126" s="643"/>
      <c r="IK126" s="643"/>
      <c r="IL126" s="643"/>
      <c r="IM126" s="643"/>
      <c r="IN126" s="643"/>
      <c r="IO126" s="643"/>
      <c r="IP126" s="643"/>
      <c r="IQ126" s="643"/>
      <c r="IR126" s="643"/>
      <c r="IS126" s="643"/>
    </row>
    <row r="127" spans="1:253" ht="15.6" customHeight="1">
      <c r="A127" s="696"/>
      <c r="B127" s="696"/>
      <c r="C127" s="696"/>
      <c r="D127" s="696"/>
      <c r="E127" s="696"/>
      <c r="F127" s="696"/>
      <c r="G127" s="696"/>
      <c r="H127" s="696"/>
      <c r="I127" s="696"/>
      <c r="J127" s="696"/>
      <c r="K127" s="78"/>
      <c r="L127" s="643"/>
      <c r="M127" s="643"/>
      <c r="N127" s="643"/>
      <c r="O127" s="643"/>
      <c r="P127" s="643"/>
      <c r="Q127" s="643"/>
      <c r="R127" s="643"/>
      <c r="S127" s="643"/>
      <c r="T127" s="643"/>
      <c r="U127" s="643"/>
      <c r="V127" s="643"/>
      <c r="W127" s="643"/>
      <c r="X127" s="643"/>
      <c r="Y127" s="643"/>
      <c r="Z127" s="643"/>
      <c r="AA127" s="643"/>
      <c r="AB127" s="643"/>
      <c r="AC127" s="643"/>
      <c r="AD127" s="643"/>
      <c r="AE127" s="643"/>
      <c r="AF127" s="643"/>
      <c r="AG127" s="643"/>
      <c r="AH127" s="643"/>
      <c r="AI127" s="643"/>
      <c r="AJ127" s="643"/>
      <c r="AK127" s="643"/>
      <c r="AL127" s="643"/>
      <c r="AM127" s="643"/>
      <c r="AN127" s="643"/>
      <c r="AO127" s="643"/>
      <c r="AP127" s="643"/>
      <c r="AQ127" s="643"/>
      <c r="AR127" s="643"/>
      <c r="AS127" s="643"/>
      <c r="AT127" s="643"/>
      <c r="AU127" s="643"/>
      <c r="AV127" s="643"/>
      <c r="AW127" s="643"/>
      <c r="AX127" s="643"/>
      <c r="AY127" s="643"/>
      <c r="AZ127" s="643"/>
      <c r="BA127" s="643"/>
      <c r="BB127" s="643"/>
      <c r="BC127" s="643"/>
      <c r="BD127" s="643"/>
      <c r="BE127" s="643"/>
      <c r="BF127" s="643"/>
      <c r="BG127" s="643"/>
      <c r="BH127" s="643"/>
      <c r="BI127" s="643"/>
      <c r="BJ127" s="643"/>
      <c r="BK127" s="643"/>
      <c r="BL127" s="643"/>
      <c r="BM127" s="643"/>
      <c r="BN127" s="643"/>
      <c r="BO127" s="643"/>
      <c r="BP127" s="643"/>
      <c r="BQ127" s="643"/>
      <c r="BR127" s="643"/>
      <c r="BS127" s="643"/>
      <c r="BT127" s="643"/>
      <c r="BU127" s="643"/>
      <c r="BV127" s="643"/>
      <c r="BW127" s="643"/>
      <c r="BX127" s="643"/>
      <c r="BY127" s="643"/>
      <c r="BZ127" s="643"/>
      <c r="CA127" s="643"/>
      <c r="CB127" s="643"/>
      <c r="CC127" s="643"/>
      <c r="CD127" s="643"/>
      <c r="CE127" s="643"/>
      <c r="CF127" s="643"/>
      <c r="CG127" s="643"/>
      <c r="CH127" s="643"/>
      <c r="CI127" s="643"/>
      <c r="CJ127" s="643"/>
      <c r="CK127" s="643"/>
      <c r="CL127" s="643"/>
      <c r="CM127" s="643"/>
      <c r="CN127" s="643"/>
      <c r="CO127" s="643"/>
      <c r="CP127" s="643"/>
      <c r="CQ127" s="643"/>
      <c r="CR127" s="643"/>
      <c r="CS127" s="643"/>
      <c r="CT127" s="643"/>
      <c r="CU127" s="643"/>
      <c r="CV127" s="643"/>
      <c r="CW127" s="643"/>
      <c r="CX127" s="643"/>
      <c r="CY127" s="643"/>
      <c r="CZ127" s="643"/>
      <c r="DA127" s="643"/>
      <c r="DB127" s="643"/>
      <c r="DC127" s="643"/>
      <c r="DD127" s="643"/>
      <c r="DE127" s="643"/>
      <c r="DF127" s="643"/>
      <c r="DG127" s="643"/>
      <c r="DH127" s="643"/>
      <c r="DI127" s="643"/>
      <c r="DJ127" s="643"/>
      <c r="DK127" s="643"/>
      <c r="DL127" s="643"/>
      <c r="DM127" s="643"/>
      <c r="DN127" s="643"/>
      <c r="DO127" s="643"/>
      <c r="DP127" s="643"/>
      <c r="DQ127" s="643"/>
      <c r="DR127" s="643"/>
      <c r="DS127" s="643"/>
      <c r="DT127" s="643"/>
      <c r="DU127" s="643"/>
      <c r="DV127" s="643"/>
      <c r="DW127" s="643"/>
      <c r="DX127" s="643"/>
      <c r="DY127" s="643"/>
      <c r="DZ127" s="643"/>
      <c r="EA127" s="643"/>
      <c r="EB127" s="643"/>
      <c r="EC127" s="643"/>
      <c r="ED127" s="643"/>
      <c r="EE127" s="643"/>
      <c r="EF127" s="643"/>
      <c r="EG127" s="643"/>
      <c r="EH127" s="643"/>
      <c r="EI127" s="643"/>
      <c r="EJ127" s="643"/>
      <c r="EK127" s="643"/>
      <c r="EL127" s="643"/>
      <c r="EM127" s="643"/>
      <c r="EN127" s="643"/>
      <c r="EO127" s="643"/>
      <c r="EP127" s="643"/>
      <c r="EQ127" s="643"/>
      <c r="ER127" s="643"/>
      <c r="ES127" s="643"/>
      <c r="ET127" s="643"/>
      <c r="EU127" s="643"/>
      <c r="EV127" s="643"/>
      <c r="EW127" s="643"/>
      <c r="EX127" s="643"/>
      <c r="EY127" s="643"/>
      <c r="EZ127" s="643"/>
      <c r="FA127" s="643"/>
      <c r="FB127" s="643"/>
      <c r="FC127" s="643"/>
      <c r="FD127" s="643"/>
      <c r="FE127" s="643"/>
      <c r="FF127" s="643"/>
      <c r="FG127" s="643"/>
      <c r="FH127" s="643"/>
      <c r="FI127" s="643"/>
      <c r="FJ127" s="643"/>
      <c r="FK127" s="643"/>
      <c r="FL127" s="643"/>
      <c r="FM127" s="643"/>
      <c r="FN127" s="643"/>
      <c r="FO127" s="643"/>
      <c r="FP127" s="643"/>
      <c r="FQ127" s="643"/>
      <c r="FR127" s="643"/>
      <c r="FS127" s="643"/>
      <c r="FT127" s="643"/>
      <c r="FU127" s="643"/>
      <c r="FV127" s="643"/>
      <c r="FW127" s="643"/>
      <c r="FX127" s="643"/>
      <c r="FY127" s="643"/>
      <c r="FZ127" s="643"/>
      <c r="GA127" s="643"/>
      <c r="GB127" s="643"/>
      <c r="GC127" s="643"/>
      <c r="GD127" s="643"/>
      <c r="GE127" s="643"/>
      <c r="GF127" s="643"/>
      <c r="GG127" s="643"/>
      <c r="GH127" s="643"/>
      <c r="GI127" s="643"/>
      <c r="GJ127" s="643"/>
      <c r="GK127" s="643"/>
      <c r="GL127" s="643"/>
      <c r="GM127" s="643"/>
      <c r="GN127" s="643"/>
      <c r="GO127" s="643"/>
      <c r="GP127" s="643"/>
      <c r="GQ127" s="643"/>
      <c r="GR127" s="643"/>
      <c r="GS127" s="643"/>
      <c r="GT127" s="643"/>
      <c r="GU127" s="643"/>
      <c r="GV127" s="643"/>
      <c r="GW127" s="643"/>
      <c r="GX127" s="643"/>
      <c r="GY127" s="643"/>
      <c r="GZ127" s="643"/>
      <c r="HA127" s="643"/>
      <c r="HB127" s="643"/>
      <c r="HC127" s="643"/>
      <c r="HD127" s="643"/>
      <c r="HE127" s="643"/>
      <c r="HF127" s="643"/>
      <c r="HG127" s="643"/>
      <c r="HH127" s="643"/>
      <c r="HI127" s="643"/>
      <c r="HJ127" s="643"/>
      <c r="HK127" s="643"/>
      <c r="HL127" s="643"/>
      <c r="HM127" s="643"/>
      <c r="HN127" s="643"/>
      <c r="HO127" s="643"/>
      <c r="HP127" s="643"/>
      <c r="HQ127" s="643"/>
      <c r="HR127" s="643"/>
      <c r="HS127" s="643"/>
      <c r="HT127" s="643"/>
      <c r="HU127" s="643"/>
      <c r="HV127" s="643"/>
      <c r="HW127" s="643"/>
      <c r="HX127" s="643"/>
      <c r="HY127" s="643"/>
      <c r="HZ127" s="643"/>
      <c r="IA127" s="643"/>
      <c r="IB127" s="643"/>
      <c r="IC127" s="643"/>
      <c r="ID127" s="643"/>
      <c r="IE127" s="643"/>
      <c r="IF127" s="643"/>
      <c r="IG127" s="643"/>
      <c r="IH127" s="643"/>
      <c r="II127" s="643"/>
      <c r="IJ127" s="643"/>
      <c r="IK127" s="643"/>
      <c r="IL127" s="643"/>
      <c r="IM127" s="643"/>
      <c r="IN127" s="643"/>
      <c r="IO127" s="643"/>
      <c r="IP127" s="643"/>
      <c r="IQ127" s="643"/>
      <c r="IR127" s="643"/>
      <c r="IS127" s="643"/>
    </row>
    <row r="128" spans="1:253" ht="15.6" customHeight="1">
      <c r="A128" s="696"/>
      <c r="B128" s="696"/>
      <c r="C128" s="696"/>
      <c r="D128" s="696"/>
      <c r="E128" s="696"/>
      <c r="F128" s="696"/>
      <c r="G128" s="696"/>
      <c r="H128" s="696"/>
      <c r="I128" s="696"/>
      <c r="J128" s="696"/>
      <c r="K128" s="78"/>
      <c r="L128" s="643"/>
      <c r="M128" s="643"/>
      <c r="N128" s="643"/>
      <c r="O128" s="643"/>
      <c r="P128" s="643"/>
      <c r="Q128" s="643"/>
      <c r="R128" s="643"/>
      <c r="S128" s="643"/>
      <c r="T128" s="643"/>
      <c r="U128" s="643"/>
      <c r="V128" s="643"/>
      <c r="W128" s="643"/>
      <c r="X128" s="643"/>
      <c r="Y128" s="643"/>
      <c r="Z128" s="643"/>
      <c r="AA128" s="643"/>
      <c r="AB128" s="643"/>
      <c r="AC128" s="643"/>
      <c r="AD128" s="643"/>
      <c r="AE128" s="643"/>
      <c r="AF128" s="643"/>
      <c r="AG128" s="643"/>
      <c r="AH128" s="643"/>
      <c r="AI128" s="643"/>
      <c r="AJ128" s="643"/>
      <c r="AK128" s="643"/>
      <c r="AL128" s="643"/>
      <c r="AM128" s="643"/>
      <c r="AN128" s="643"/>
      <c r="AO128" s="643"/>
      <c r="AP128" s="643"/>
      <c r="AQ128" s="643"/>
      <c r="AR128" s="643"/>
      <c r="AS128" s="643"/>
      <c r="AT128" s="643"/>
      <c r="AU128" s="643"/>
      <c r="AV128" s="643"/>
      <c r="AW128" s="643"/>
      <c r="AX128" s="643"/>
      <c r="AY128" s="643"/>
      <c r="AZ128" s="643"/>
      <c r="BA128" s="643"/>
      <c r="BB128" s="643"/>
      <c r="BC128" s="643"/>
      <c r="BD128" s="643"/>
      <c r="BE128" s="643"/>
      <c r="BF128" s="643"/>
      <c r="BG128" s="643"/>
      <c r="BH128" s="643"/>
      <c r="BI128" s="643"/>
      <c r="BJ128" s="643"/>
      <c r="BK128" s="643"/>
      <c r="BL128" s="643"/>
      <c r="BM128" s="643"/>
      <c r="BN128" s="643"/>
      <c r="BO128" s="643"/>
      <c r="BP128" s="643"/>
      <c r="BQ128" s="643"/>
      <c r="BR128" s="643"/>
      <c r="BS128" s="643"/>
      <c r="BT128" s="643"/>
      <c r="BU128" s="643"/>
      <c r="BV128" s="643"/>
      <c r="BW128" s="643"/>
      <c r="BX128" s="643"/>
      <c r="BY128" s="643"/>
      <c r="BZ128" s="643"/>
      <c r="CA128" s="643"/>
      <c r="CB128" s="643"/>
      <c r="CC128" s="643"/>
      <c r="CD128" s="643"/>
      <c r="CE128" s="643"/>
      <c r="CF128" s="643"/>
      <c r="CG128" s="643"/>
      <c r="CH128" s="643"/>
      <c r="CI128" s="643"/>
      <c r="CJ128" s="643"/>
      <c r="CK128" s="643"/>
      <c r="CL128" s="643"/>
      <c r="CM128" s="643"/>
      <c r="CN128" s="643"/>
      <c r="CO128" s="643"/>
      <c r="CP128" s="643"/>
      <c r="CQ128" s="643"/>
      <c r="CR128" s="643"/>
      <c r="CS128" s="643"/>
      <c r="CT128" s="643"/>
      <c r="CU128" s="643"/>
      <c r="CV128" s="643"/>
      <c r="CW128" s="643"/>
      <c r="CX128" s="643"/>
      <c r="CY128" s="643"/>
      <c r="CZ128" s="643"/>
      <c r="DA128" s="643"/>
      <c r="DB128" s="643"/>
      <c r="DC128" s="643"/>
      <c r="DD128" s="643"/>
      <c r="DE128" s="643"/>
      <c r="DF128" s="643"/>
      <c r="DG128" s="643"/>
      <c r="DH128" s="643"/>
      <c r="DI128" s="643"/>
      <c r="DJ128" s="643"/>
      <c r="DK128" s="643"/>
      <c r="DL128" s="643"/>
      <c r="DM128" s="643"/>
      <c r="DN128" s="643"/>
      <c r="DO128" s="643"/>
      <c r="DP128" s="643"/>
      <c r="DQ128" s="643"/>
      <c r="DR128" s="643"/>
      <c r="DS128" s="643"/>
      <c r="DT128" s="643"/>
      <c r="DU128" s="643"/>
      <c r="DV128" s="643"/>
      <c r="DW128" s="643"/>
      <c r="DX128" s="643"/>
      <c r="DY128" s="643"/>
      <c r="DZ128" s="643"/>
      <c r="EA128" s="643"/>
      <c r="EB128" s="643"/>
      <c r="EC128" s="643"/>
      <c r="ED128" s="643"/>
      <c r="EE128" s="643"/>
      <c r="EF128" s="643"/>
      <c r="EG128" s="643"/>
      <c r="EH128" s="643"/>
      <c r="EI128" s="643"/>
      <c r="EJ128" s="643"/>
      <c r="EK128" s="643"/>
      <c r="EL128" s="643"/>
      <c r="EM128" s="643"/>
      <c r="EN128" s="643"/>
      <c r="EO128" s="643"/>
      <c r="EP128" s="643"/>
      <c r="EQ128" s="643"/>
      <c r="ER128" s="643"/>
      <c r="ES128" s="643"/>
      <c r="ET128" s="643"/>
      <c r="EU128" s="643"/>
      <c r="EV128" s="643"/>
      <c r="EW128" s="643"/>
      <c r="EX128" s="643"/>
      <c r="EY128" s="643"/>
      <c r="EZ128" s="643"/>
      <c r="FA128" s="643"/>
      <c r="FB128" s="643"/>
      <c r="FC128" s="643"/>
      <c r="FD128" s="643"/>
      <c r="FE128" s="643"/>
      <c r="FF128" s="643"/>
      <c r="FG128" s="643"/>
      <c r="FH128" s="643"/>
      <c r="FI128" s="643"/>
      <c r="FJ128" s="643"/>
      <c r="FK128" s="643"/>
      <c r="FL128" s="643"/>
      <c r="FM128" s="643"/>
      <c r="FN128" s="643"/>
      <c r="FO128" s="643"/>
      <c r="FP128" s="643"/>
      <c r="FQ128" s="643"/>
      <c r="FR128" s="643"/>
      <c r="FS128" s="643"/>
      <c r="FT128" s="643"/>
      <c r="FU128" s="643"/>
      <c r="FV128" s="643"/>
      <c r="FW128" s="643"/>
      <c r="FX128" s="643"/>
      <c r="FY128" s="643"/>
      <c r="FZ128" s="643"/>
      <c r="GA128" s="643"/>
      <c r="GB128" s="643"/>
      <c r="GC128" s="643"/>
      <c r="GD128" s="643"/>
      <c r="GE128" s="643"/>
      <c r="GF128" s="643"/>
      <c r="GG128" s="643"/>
      <c r="GH128" s="643"/>
      <c r="GI128" s="643"/>
      <c r="GJ128" s="643"/>
      <c r="GK128" s="643"/>
      <c r="GL128" s="643"/>
      <c r="GM128" s="643"/>
      <c r="GN128" s="643"/>
      <c r="GO128" s="643"/>
      <c r="GP128" s="643"/>
      <c r="GQ128" s="643"/>
      <c r="GR128" s="643"/>
      <c r="GS128" s="643"/>
      <c r="GT128" s="643"/>
      <c r="GU128" s="643"/>
      <c r="GV128" s="643"/>
      <c r="GW128" s="643"/>
      <c r="GX128" s="643"/>
      <c r="GY128" s="643"/>
      <c r="GZ128" s="643"/>
      <c r="HA128" s="643"/>
      <c r="HB128" s="643"/>
      <c r="HC128" s="643"/>
      <c r="HD128" s="643"/>
      <c r="HE128" s="643"/>
      <c r="HF128" s="643"/>
      <c r="HG128" s="643"/>
      <c r="HH128" s="643"/>
      <c r="HI128" s="643"/>
      <c r="HJ128" s="643"/>
      <c r="HK128" s="643"/>
      <c r="HL128" s="643"/>
      <c r="HM128" s="643"/>
      <c r="HN128" s="643"/>
      <c r="HO128" s="643"/>
      <c r="HP128" s="643"/>
      <c r="HQ128" s="643"/>
      <c r="HR128" s="643"/>
      <c r="HS128" s="643"/>
      <c r="HT128" s="643"/>
      <c r="HU128" s="643"/>
      <c r="HV128" s="643"/>
      <c r="HW128" s="643"/>
      <c r="HX128" s="643"/>
      <c r="HY128" s="643"/>
      <c r="HZ128" s="643"/>
      <c r="IA128" s="643"/>
      <c r="IB128" s="643"/>
      <c r="IC128" s="643"/>
      <c r="ID128" s="643"/>
      <c r="IE128" s="643"/>
      <c r="IF128" s="643"/>
      <c r="IG128" s="643"/>
      <c r="IH128" s="643"/>
      <c r="II128" s="643"/>
      <c r="IJ128" s="643"/>
      <c r="IK128" s="643"/>
      <c r="IL128" s="643"/>
      <c r="IM128" s="643"/>
      <c r="IN128" s="643"/>
      <c r="IO128" s="643"/>
      <c r="IP128" s="643"/>
      <c r="IQ128" s="643"/>
      <c r="IR128" s="643"/>
      <c r="IS128" s="643"/>
    </row>
    <row r="129" spans="1:253" ht="15.6" customHeight="1">
      <c r="A129" s="696"/>
      <c r="B129" s="696"/>
      <c r="C129" s="696"/>
      <c r="D129" s="696"/>
      <c r="E129" s="696"/>
      <c r="F129" s="696"/>
      <c r="G129" s="696"/>
      <c r="H129" s="696"/>
      <c r="I129" s="696"/>
      <c r="J129" s="696"/>
      <c r="K129" s="78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  <c r="AO129" s="643"/>
      <c r="AP129" s="643"/>
      <c r="AQ129" s="643"/>
      <c r="AR129" s="643"/>
      <c r="AS129" s="643"/>
      <c r="AT129" s="643"/>
      <c r="AU129" s="643"/>
      <c r="AV129" s="643"/>
      <c r="AW129" s="643"/>
      <c r="AX129" s="643"/>
      <c r="AY129" s="643"/>
      <c r="AZ129" s="643"/>
      <c r="BA129" s="643"/>
      <c r="BB129" s="643"/>
      <c r="BC129" s="643"/>
      <c r="BD129" s="643"/>
      <c r="BE129" s="643"/>
      <c r="BF129" s="643"/>
      <c r="BG129" s="643"/>
      <c r="BH129" s="643"/>
      <c r="BI129" s="643"/>
      <c r="BJ129" s="643"/>
      <c r="BK129" s="643"/>
      <c r="BL129" s="643"/>
      <c r="BM129" s="643"/>
      <c r="BN129" s="643"/>
      <c r="BO129" s="643"/>
      <c r="BP129" s="643"/>
      <c r="BQ129" s="643"/>
      <c r="BR129" s="643"/>
      <c r="BS129" s="643"/>
      <c r="BT129" s="643"/>
      <c r="BU129" s="643"/>
      <c r="BV129" s="643"/>
      <c r="BW129" s="643"/>
      <c r="BX129" s="643"/>
      <c r="BY129" s="643"/>
      <c r="BZ129" s="643"/>
      <c r="CA129" s="643"/>
      <c r="CB129" s="643"/>
      <c r="CC129" s="643"/>
      <c r="CD129" s="643"/>
      <c r="CE129" s="643"/>
      <c r="CF129" s="643"/>
      <c r="CG129" s="643"/>
      <c r="CH129" s="643"/>
      <c r="CI129" s="643"/>
      <c r="CJ129" s="643"/>
      <c r="CK129" s="643"/>
      <c r="CL129" s="643"/>
      <c r="CM129" s="643"/>
      <c r="CN129" s="643"/>
      <c r="CO129" s="643"/>
      <c r="CP129" s="643"/>
      <c r="CQ129" s="643"/>
      <c r="CR129" s="643"/>
      <c r="CS129" s="643"/>
      <c r="CT129" s="643"/>
      <c r="CU129" s="643"/>
      <c r="CV129" s="643"/>
      <c r="CW129" s="643"/>
      <c r="CX129" s="643"/>
      <c r="CY129" s="643"/>
      <c r="CZ129" s="643"/>
      <c r="DA129" s="643"/>
      <c r="DB129" s="643"/>
      <c r="DC129" s="643"/>
      <c r="DD129" s="643"/>
      <c r="DE129" s="643"/>
      <c r="DF129" s="643"/>
      <c r="DG129" s="643"/>
      <c r="DH129" s="643"/>
      <c r="DI129" s="643"/>
      <c r="DJ129" s="643"/>
      <c r="DK129" s="643"/>
      <c r="DL129" s="643"/>
      <c r="DM129" s="643"/>
      <c r="DN129" s="643"/>
      <c r="DO129" s="643"/>
      <c r="DP129" s="643"/>
      <c r="DQ129" s="643"/>
      <c r="DR129" s="643"/>
      <c r="DS129" s="643"/>
      <c r="DT129" s="643"/>
      <c r="DU129" s="643"/>
      <c r="DV129" s="643"/>
      <c r="DW129" s="643"/>
      <c r="DX129" s="643"/>
      <c r="DY129" s="643"/>
      <c r="DZ129" s="643"/>
      <c r="EA129" s="643"/>
      <c r="EB129" s="643"/>
      <c r="EC129" s="643"/>
      <c r="ED129" s="643"/>
      <c r="EE129" s="643"/>
      <c r="EF129" s="643"/>
      <c r="EG129" s="643"/>
      <c r="EH129" s="643"/>
      <c r="EI129" s="643"/>
      <c r="EJ129" s="643"/>
      <c r="EK129" s="643"/>
      <c r="EL129" s="643"/>
      <c r="EM129" s="643"/>
      <c r="EN129" s="643"/>
      <c r="EO129" s="643"/>
      <c r="EP129" s="643"/>
      <c r="EQ129" s="643"/>
      <c r="ER129" s="643"/>
      <c r="ES129" s="643"/>
      <c r="ET129" s="643"/>
      <c r="EU129" s="643"/>
      <c r="EV129" s="643"/>
      <c r="EW129" s="643"/>
      <c r="EX129" s="643"/>
      <c r="EY129" s="643"/>
      <c r="EZ129" s="643"/>
      <c r="FA129" s="643"/>
      <c r="FB129" s="643"/>
      <c r="FC129" s="643"/>
      <c r="FD129" s="643"/>
      <c r="FE129" s="643"/>
      <c r="FF129" s="643"/>
      <c r="FG129" s="643"/>
      <c r="FH129" s="643"/>
      <c r="FI129" s="643"/>
      <c r="FJ129" s="643"/>
      <c r="FK129" s="643"/>
      <c r="FL129" s="643"/>
      <c r="FM129" s="643"/>
      <c r="FN129" s="643"/>
      <c r="FO129" s="643"/>
      <c r="FP129" s="643"/>
      <c r="FQ129" s="643"/>
      <c r="FR129" s="643"/>
      <c r="FS129" s="643"/>
      <c r="FT129" s="643"/>
      <c r="FU129" s="643"/>
      <c r="FV129" s="643"/>
      <c r="FW129" s="643"/>
      <c r="FX129" s="643"/>
      <c r="FY129" s="643"/>
      <c r="FZ129" s="643"/>
      <c r="GA129" s="643"/>
      <c r="GB129" s="643"/>
      <c r="GC129" s="643"/>
      <c r="GD129" s="643"/>
      <c r="GE129" s="643"/>
      <c r="GF129" s="643"/>
      <c r="GG129" s="643"/>
      <c r="GH129" s="643"/>
      <c r="GI129" s="643"/>
      <c r="GJ129" s="643"/>
      <c r="GK129" s="643"/>
      <c r="GL129" s="643"/>
      <c r="GM129" s="643"/>
      <c r="GN129" s="643"/>
      <c r="GO129" s="643"/>
      <c r="GP129" s="643"/>
      <c r="GQ129" s="643"/>
      <c r="GR129" s="643"/>
      <c r="GS129" s="643"/>
      <c r="GT129" s="643"/>
      <c r="GU129" s="643"/>
      <c r="GV129" s="643"/>
      <c r="GW129" s="643"/>
      <c r="GX129" s="643"/>
      <c r="GY129" s="643"/>
      <c r="GZ129" s="643"/>
      <c r="HA129" s="643"/>
      <c r="HB129" s="643"/>
      <c r="HC129" s="643"/>
      <c r="HD129" s="643"/>
      <c r="HE129" s="643"/>
      <c r="HF129" s="643"/>
      <c r="HG129" s="643"/>
      <c r="HH129" s="643"/>
      <c r="HI129" s="643"/>
      <c r="HJ129" s="643"/>
      <c r="HK129" s="643"/>
      <c r="HL129" s="643"/>
      <c r="HM129" s="643"/>
      <c r="HN129" s="643"/>
      <c r="HO129" s="643"/>
      <c r="HP129" s="643"/>
      <c r="HQ129" s="643"/>
      <c r="HR129" s="643"/>
      <c r="HS129" s="643"/>
      <c r="HT129" s="643"/>
      <c r="HU129" s="643"/>
      <c r="HV129" s="643"/>
      <c r="HW129" s="643"/>
      <c r="HX129" s="643"/>
      <c r="HY129" s="643"/>
      <c r="HZ129" s="643"/>
      <c r="IA129" s="643"/>
      <c r="IB129" s="643"/>
      <c r="IC129" s="643"/>
      <c r="ID129" s="643"/>
      <c r="IE129" s="643"/>
      <c r="IF129" s="643"/>
      <c r="IG129" s="643"/>
      <c r="IH129" s="643"/>
      <c r="II129" s="643"/>
      <c r="IJ129" s="643"/>
      <c r="IK129" s="643"/>
      <c r="IL129" s="643"/>
      <c r="IM129" s="643"/>
      <c r="IN129" s="643"/>
      <c r="IO129" s="643"/>
      <c r="IP129" s="643"/>
      <c r="IQ129" s="643"/>
      <c r="IR129" s="643"/>
      <c r="IS129" s="643"/>
    </row>
  </sheetData>
  <mergeCells count="2">
    <mergeCell ref="A4:J4"/>
    <mergeCell ref="A5:J5"/>
  </mergeCells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rowBreaks count="1" manualBreakCount="1">
    <brk id="85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H22"/>
  <sheetViews>
    <sheetView showGridLines="0" view="pageBreakPreview" zoomScale="90" zoomScaleNormal="100" zoomScaleSheetLayoutView="90" workbookViewId="0">
      <selection activeCell="P38" sqref="P38"/>
    </sheetView>
  </sheetViews>
  <sheetFormatPr defaultRowHeight="14.25"/>
  <cols>
    <col min="1" max="1" width="5" style="1300" customWidth="1"/>
    <col min="2" max="2" width="28" style="1300" customWidth="1"/>
    <col min="3" max="8" width="12.296875" style="1300" customWidth="1"/>
    <col min="9" max="16384" width="8.796875" style="1300"/>
  </cols>
  <sheetData>
    <row r="3" spans="2:8" ht="21" thickBot="1">
      <c r="B3" s="1393" t="s">
        <v>1681</v>
      </c>
      <c r="C3" s="1393"/>
      <c r="D3" s="1393"/>
      <c r="E3" s="1393"/>
    </row>
    <row r="5" spans="2:8" ht="15" customHeight="1">
      <c r="B5" s="1395" t="s">
        <v>1671</v>
      </c>
      <c r="C5" s="1395" t="s">
        <v>1672</v>
      </c>
      <c r="D5" s="1395" t="s">
        <v>1673</v>
      </c>
      <c r="E5" s="1397" t="s">
        <v>1674</v>
      </c>
      <c r="F5" s="1397"/>
      <c r="G5" s="1397"/>
      <c r="H5" s="1395" t="s">
        <v>1675</v>
      </c>
    </row>
    <row r="6" spans="2:8" ht="15">
      <c r="B6" s="1396"/>
      <c r="C6" s="1396"/>
      <c r="D6" s="1396"/>
      <c r="E6" s="1303" t="s">
        <v>1676</v>
      </c>
      <c r="F6" s="1303" t="s">
        <v>1677</v>
      </c>
      <c r="G6" s="1303" t="s">
        <v>1678</v>
      </c>
      <c r="H6" s="1396"/>
    </row>
    <row r="7" spans="2:8" ht="37.5" customHeight="1">
      <c r="B7" s="1301" t="s">
        <v>1679</v>
      </c>
      <c r="C7" s="1305">
        <v>3</v>
      </c>
      <c r="D7" s="1305">
        <v>3</v>
      </c>
      <c r="E7" s="1305">
        <v>1</v>
      </c>
      <c r="F7" s="1305">
        <v>0</v>
      </c>
      <c r="G7" s="1305">
        <f>D7-E7</f>
        <v>2</v>
      </c>
      <c r="H7" s="1305">
        <v>2</v>
      </c>
    </row>
    <row r="8" spans="2:8">
      <c r="B8" s="1302"/>
    </row>
    <row r="9" spans="2:8" ht="15" customHeight="1">
      <c r="B9" s="1395" t="s">
        <v>1680</v>
      </c>
      <c r="C9" s="1395" t="s">
        <v>1672</v>
      </c>
      <c r="D9" s="1395" t="s">
        <v>1673</v>
      </c>
      <c r="E9" s="1397" t="s">
        <v>1674</v>
      </c>
      <c r="F9" s="1397"/>
      <c r="G9" s="1397"/>
      <c r="H9" s="1395" t="s">
        <v>1675</v>
      </c>
    </row>
    <row r="10" spans="2:8" ht="15">
      <c r="B10" s="1396"/>
      <c r="C10" s="1396"/>
      <c r="D10" s="1396"/>
      <c r="E10" s="1303" t="s">
        <v>1676</v>
      </c>
      <c r="F10" s="1303" t="s">
        <v>1677</v>
      </c>
      <c r="G10" s="1303" t="s">
        <v>1678</v>
      </c>
      <c r="H10" s="1396"/>
    </row>
    <row r="11" spans="2:8" ht="37.5" customHeight="1">
      <c r="B11" s="1301" t="s">
        <v>1679</v>
      </c>
      <c r="C11" s="1305">
        <v>0</v>
      </c>
      <c r="D11" s="1305">
        <v>0</v>
      </c>
      <c r="E11" s="1305">
        <v>0</v>
      </c>
      <c r="F11" s="1305">
        <v>0</v>
      </c>
      <c r="G11" s="1305">
        <v>0</v>
      </c>
      <c r="H11" s="1305">
        <v>0</v>
      </c>
    </row>
    <row r="14" spans="2:8" ht="15">
      <c r="B14" s="1306" t="s">
        <v>1682</v>
      </c>
    </row>
    <row r="15" spans="2:8" ht="14.25" customHeight="1">
      <c r="B15" s="1394" t="s">
        <v>1683</v>
      </c>
      <c r="C15" s="1394"/>
      <c r="D15" s="1394"/>
      <c r="E15" s="1394"/>
      <c r="F15" s="1394"/>
      <c r="G15" s="1394"/>
      <c r="H15" s="1394"/>
    </row>
    <row r="16" spans="2:8">
      <c r="B16" s="1394"/>
      <c r="C16" s="1394"/>
      <c r="D16" s="1394"/>
      <c r="E16" s="1394"/>
      <c r="F16" s="1394"/>
      <c r="G16" s="1394"/>
      <c r="H16" s="1394"/>
    </row>
    <row r="17" spans="2:8">
      <c r="B17" s="1394"/>
      <c r="C17" s="1394"/>
      <c r="D17" s="1394"/>
      <c r="E17" s="1394"/>
      <c r="F17" s="1394"/>
      <c r="G17" s="1394"/>
      <c r="H17" s="1394"/>
    </row>
    <row r="20" spans="2:8">
      <c r="G20" s="1302" t="s">
        <v>103</v>
      </c>
    </row>
    <row r="21" spans="2:8">
      <c r="G21" s="1304"/>
    </row>
    <row r="22" spans="2:8">
      <c r="G22" s="1312" t="s">
        <v>1688</v>
      </c>
    </row>
  </sheetData>
  <mergeCells count="12">
    <mergeCell ref="B3:E3"/>
    <mergeCell ref="B15:H17"/>
    <mergeCell ref="B5:B6"/>
    <mergeCell ref="C5:C6"/>
    <mergeCell ref="D5:D6"/>
    <mergeCell ref="E5:G5"/>
    <mergeCell ref="H5:H6"/>
    <mergeCell ref="B9:B10"/>
    <mergeCell ref="C9:C10"/>
    <mergeCell ref="D9:D10"/>
    <mergeCell ref="E9:G9"/>
    <mergeCell ref="H9:H10"/>
  </mergeCells>
  <pageMargins left="0.51181102362204722" right="0.51181102362204722" top="0.74803149606299213" bottom="0.74803149606299213" header="0.31496062992125984" footer="0.31496062992125984"/>
  <pageSetup paperSize="9" scale="98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2:K118"/>
  <sheetViews>
    <sheetView showGridLines="0" view="pageBreakPreview" zoomScaleNormal="100" zoomScaleSheetLayoutView="100" workbookViewId="0">
      <selection activeCell="G128" sqref="G128"/>
    </sheetView>
  </sheetViews>
  <sheetFormatPr defaultRowHeight="12.75"/>
  <cols>
    <col min="1" max="1" width="3.69921875" style="155" customWidth="1"/>
    <col min="2" max="2" width="7.69921875" style="253" customWidth="1"/>
    <col min="3" max="3" width="28.69921875" style="254" customWidth="1"/>
    <col min="4" max="4" width="5.19921875" style="255" customWidth="1"/>
    <col min="5" max="7" width="9.69921875" style="154" customWidth="1"/>
    <col min="8" max="8" width="11.69921875" style="154" customWidth="1"/>
    <col min="9" max="9" width="9.69921875" style="154" customWidth="1"/>
    <col min="10" max="10" width="6" style="154" customWidth="1"/>
    <col min="11" max="11" width="6" style="155" customWidth="1"/>
    <col min="12" max="16384" width="8.796875" style="155"/>
  </cols>
  <sheetData>
    <row r="2" spans="2:11" s="164" customFormat="1" ht="15">
      <c r="B2" s="261" t="s">
        <v>55</v>
      </c>
      <c r="C2" s="742"/>
      <c r="D2" s="158"/>
      <c r="E2" s="159"/>
      <c r="F2" s="159"/>
      <c r="G2" s="159"/>
      <c r="H2" s="265" t="s">
        <v>313</v>
      </c>
      <c r="I2" s="743"/>
      <c r="J2" s="173"/>
    </row>
    <row r="3" spans="2:11" s="164" customFormat="1" ht="30" customHeight="1">
      <c r="B3" s="744" t="s">
        <v>15</v>
      </c>
      <c r="C3" s="1345" t="s">
        <v>1165</v>
      </c>
      <c r="D3" s="1345"/>
      <c r="E3" s="159"/>
      <c r="F3" s="159"/>
      <c r="G3" s="161"/>
      <c r="H3" s="161" t="s">
        <v>31</v>
      </c>
      <c r="I3" s="160" t="s">
        <v>1166</v>
      </c>
      <c r="J3" s="173"/>
    </row>
    <row r="4" spans="2:11" s="164" customFormat="1" ht="15" customHeight="1">
      <c r="B4" s="744"/>
      <c r="C4" s="157"/>
      <c r="D4" s="158"/>
      <c r="E4" s="159"/>
      <c r="F4" s="159"/>
      <c r="G4" s="161"/>
      <c r="H4" s="161"/>
      <c r="I4" s="170"/>
      <c r="J4" s="173"/>
    </row>
    <row r="5" spans="2:11" s="164" customFormat="1" ht="15" customHeight="1">
      <c r="B5" s="156" t="s">
        <v>25</v>
      </c>
      <c r="C5" s="157" t="s">
        <v>1167</v>
      </c>
      <c r="D5" s="158"/>
      <c r="E5" s="159"/>
      <c r="F5" s="160"/>
      <c r="G5" s="161"/>
      <c r="H5" s="161" t="s">
        <v>20</v>
      </c>
      <c r="I5" s="1257" t="s">
        <v>127</v>
      </c>
      <c r="J5" s="162"/>
      <c r="K5" s="163"/>
    </row>
    <row r="6" spans="2:11" s="164" customFormat="1" ht="15" customHeight="1">
      <c r="B6" s="165"/>
      <c r="C6" s="166"/>
      <c r="D6" s="167"/>
      <c r="E6" s="168"/>
      <c r="F6" s="169"/>
      <c r="G6" s="161"/>
      <c r="H6" s="161"/>
      <c r="I6" s="170"/>
      <c r="J6" s="162"/>
      <c r="K6" s="163"/>
    </row>
    <row r="7" spans="2:11" s="164" customFormat="1" ht="15" customHeight="1">
      <c r="B7" s="171" t="s">
        <v>16</v>
      </c>
      <c r="C7" s="160" t="s">
        <v>1168</v>
      </c>
      <c r="D7" s="172"/>
      <c r="E7" s="172"/>
      <c r="F7" s="160"/>
      <c r="G7" s="161"/>
      <c r="H7" s="161" t="s">
        <v>30</v>
      </c>
      <c r="I7" s="160" t="s">
        <v>315</v>
      </c>
      <c r="J7" s="162"/>
      <c r="K7" s="173"/>
    </row>
    <row r="8" spans="2:11" s="164" customFormat="1" ht="15" customHeight="1">
      <c r="B8" s="171"/>
      <c r="C8" s="174"/>
      <c r="D8" s="172"/>
      <c r="E8" s="172"/>
      <c r="F8" s="160"/>
      <c r="G8" s="161"/>
      <c r="H8" s="161"/>
      <c r="I8" s="160"/>
      <c r="J8" s="162"/>
      <c r="K8" s="173"/>
    </row>
    <row r="9" spans="2:11" s="164" customFormat="1" ht="15" customHeight="1">
      <c r="B9" s="161" t="s">
        <v>28</v>
      </c>
      <c r="C9" s="160" t="s">
        <v>1169</v>
      </c>
      <c r="D9" s="172"/>
      <c r="E9" s="172"/>
      <c r="F9" s="160"/>
      <c r="G9" s="175"/>
      <c r="H9" s="176" t="s">
        <v>23</v>
      </c>
      <c r="I9" s="177" t="s">
        <v>315</v>
      </c>
      <c r="J9" s="162"/>
      <c r="K9" s="173"/>
    </row>
    <row r="10" spans="2:11" s="164" customFormat="1" ht="15" customHeight="1">
      <c r="B10" s="171"/>
      <c r="C10" s="174"/>
      <c r="D10" s="172"/>
      <c r="E10" s="172"/>
      <c r="F10" s="160"/>
      <c r="G10" s="161"/>
      <c r="H10" s="176" t="s">
        <v>54</v>
      </c>
      <c r="I10" s="177" t="s">
        <v>1170</v>
      </c>
      <c r="J10" s="162"/>
      <c r="K10" s="173"/>
    </row>
    <row r="11" spans="2:11" s="164" customFormat="1" ht="15" customHeight="1">
      <c r="B11" s="161"/>
      <c r="C11" s="160"/>
      <c r="D11" s="178"/>
      <c r="E11" s="179"/>
      <c r="F11" s="160"/>
      <c r="G11" s="175"/>
      <c r="H11" s="176" t="s">
        <v>24</v>
      </c>
      <c r="I11" s="177" t="s">
        <v>315</v>
      </c>
      <c r="J11" s="180"/>
      <c r="K11" s="173"/>
    </row>
    <row r="12" spans="2:11" s="164" customFormat="1" ht="9.9499999999999993" customHeight="1">
      <c r="B12" s="181"/>
      <c r="C12" s="182"/>
      <c r="D12" s="179"/>
      <c r="E12" s="179"/>
      <c r="F12" s="160"/>
      <c r="G12" s="161"/>
      <c r="H12" s="170"/>
      <c r="I12" s="183"/>
      <c r="J12" s="180"/>
      <c r="K12" s="173"/>
    </row>
    <row r="13" spans="2:11" s="184" customFormat="1" ht="15" customHeight="1">
      <c r="B13" s="1344" t="s">
        <v>316</v>
      </c>
      <c r="C13" s="1344"/>
      <c r="D13" s="1344"/>
      <c r="E13" s="1344"/>
      <c r="F13" s="1344"/>
      <c r="G13" s="1344"/>
      <c r="H13" s="1344"/>
      <c r="I13" s="1344"/>
      <c r="J13" s="1344"/>
      <c r="K13" s="1344"/>
    </row>
    <row r="14" spans="2:11" s="184" customFormat="1" ht="15" customHeight="1">
      <c r="B14" s="1344" t="s">
        <v>1638</v>
      </c>
      <c r="C14" s="1344"/>
      <c r="D14" s="1344"/>
      <c r="E14" s="1344"/>
      <c r="F14" s="1344"/>
      <c r="G14" s="1344"/>
      <c r="H14" s="1344"/>
      <c r="I14" s="1344"/>
      <c r="J14" s="1344"/>
      <c r="K14" s="1344"/>
    </row>
    <row r="15" spans="2:11" s="164" customFormat="1" ht="15" customHeight="1">
      <c r="B15" s="178"/>
      <c r="C15" s="182"/>
      <c r="D15" s="185"/>
      <c r="E15" s="179"/>
      <c r="F15" s="179"/>
      <c r="G15" s="179"/>
      <c r="H15" s="186"/>
      <c r="I15" s="187"/>
      <c r="J15" s="187"/>
      <c r="K15" s="188" t="s">
        <v>58</v>
      </c>
    </row>
    <row r="16" spans="2:11" s="192" customFormat="1" ht="60" customHeight="1">
      <c r="B16" s="189" t="s">
        <v>317</v>
      </c>
      <c r="C16" s="189" t="s">
        <v>107</v>
      </c>
      <c r="D16" s="190" t="s">
        <v>106</v>
      </c>
      <c r="E16" s="189" t="s">
        <v>305</v>
      </c>
      <c r="F16" s="189" t="s">
        <v>318</v>
      </c>
      <c r="G16" s="69" t="s">
        <v>319</v>
      </c>
      <c r="H16" s="191" t="s">
        <v>105</v>
      </c>
      <c r="I16" s="191" t="s">
        <v>104</v>
      </c>
      <c r="J16" s="189" t="s">
        <v>320</v>
      </c>
      <c r="K16" s="189" t="s">
        <v>321</v>
      </c>
    </row>
    <row r="17" spans="2:11" s="200" customFormat="1" ht="12">
      <c r="B17" s="193">
        <v>1</v>
      </c>
      <c r="C17" s="194">
        <v>2</v>
      </c>
      <c r="D17" s="195">
        <v>3</v>
      </c>
      <c r="E17" s="193">
        <v>4</v>
      </c>
      <c r="F17" s="193">
        <v>5</v>
      </c>
      <c r="G17" s="196" t="s">
        <v>12</v>
      </c>
      <c r="H17" s="197">
        <v>7</v>
      </c>
      <c r="I17" s="193">
        <v>8</v>
      </c>
      <c r="J17" s="198">
        <v>9</v>
      </c>
      <c r="K17" s="199">
        <v>10</v>
      </c>
    </row>
    <row r="18" spans="2:11" s="192" customFormat="1" ht="15" customHeight="1">
      <c r="B18" s="201">
        <v>1</v>
      </c>
      <c r="C18" s="202" t="s">
        <v>322</v>
      </c>
      <c r="D18" s="203">
        <v>710000</v>
      </c>
      <c r="E18" s="204">
        <f>SUM(E19)</f>
        <v>0</v>
      </c>
      <c r="F18" s="204">
        <f>SUM(F19)</f>
        <v>0</v>
      </c>
      <c r="G18" s="204">
        <f t="shared" ref="G18:G33" si="0">SUM(E18:F18)</f>
        <v>0</v>
      </c>
      <c r="H18" s="204">
        <f>SUM(H19)</f>
        <v>0</v>
      </c>
      <c r="I18" s="204">
        <f>SUM(I19)</f>
        <v>0</v>
      </c>
      <c r="J18" s="205" t="e">
        <f t="shared" ref="J18:J53" si="1">SUM(H18/G18)</f>
        <v>#DIV/0!</v>
      </c>
      <c r="K18" s="205" t="e">
        <f t="shared" ref="K18:K53" si="2">SUM(H18/I18)</f>
        <v>#DIV/0!</v>
      </c>
    </row>
    <row r="19" spans="2:11" s="210" customFormat="1" ht="12">
      <c r="B19" s="201">
        <v>2</v>
      </c>
      <c r="C19" s="206" t="s">
        <v>323</v>
      </c>
      <c r="D19" s="207">
        <v>717000</v>
      </c>
      <c r="E19" s="208">
        <f>SUM(E20)</f>
        <v>0</v>
      </c>
      <c r="F19" s="208">
        <f>SUM(F20)</f>
        <v>0</v>
      </c>
      <c r="G19" s="208">
        <f t="shared" si="0"/>
        <v>0</v>
      </c>
      <c r="H19" s="208">
        <f>SUM(H20)</f>
        <v>0</v>
      </c>
      <c r="I19" s="208">
        <f>SUM(I20)</f>
        <v>0</v>
      </c>
      <c r="J19" s="209" t="e">
        <f t="shared" si="1"/>
        <v>#DIV/0!</v>
      </c>
      <c r="K19" s="209" t="e">
        <f t="shared" si="2"/>
        <v>#DIV/0!</v>
      </c>
    </row>
    <row r="20" spans="2:11" s="210" customFormat="1" ht="12">
      <c r="B20" s="201">
        <v>3</v>
      </c>
      <c r="C20" s="211" t="s">
        <v>324</v>
      </c>
      <c r="D20" s="212">
        <v>717100</v>
      </c>
      <c r="E20" s="213">
        <f>SUM(E21:E22)</f>
        <v>0</v>
      </c>
      <c r="F20" s="213">
        <f>SUM(F21:F22)</f>
        <v>0</v>
      </c>
      <c r="G20" s="213">
        <f t="shared" si="0"/>
        <v>0</v>
      </c>
      <c r="H20" s="213">
        <f>SUM(H21:H22)</f>
        <v>0</v>
      </c>
      <c r="I20" s="213">
        <f>SUM(I21:I22)</f>
        <v>0</v>
      </c>
      <c r="J20" s="209" t="e">
        <f t="shared" si="1"/>
        <v>#DIV/0!</v>
      </c>
      <c r="K20" s="209" t="e">
        <f t="shared" si="2"/>
        <v>#DIV/0!</v>
      </c>
    </row>
    <row r="21" spans="2:11" s="210" customFormat="1" ht="22.5" customHeight="1">
      <c r="B21" s="201">
        <v>4</v>
      </c>
      <c r="C21" s="214" t="s">
        <v>325</v>
      </c>
      <c r="D21" s="212">
        <v>717111</v>
      </c>
      <c r="E21" s="213"/>
      <c r="F21" s="213"/>
      <c r="G21" s="213">
        <f t="shared" si="0"/>
        <v>0</v>
      </c>
      <c r="H21" s="213"/>
      <c r="I21" s="213"/>
      <c r="J21" s="209" t="e">
        <f t="shared" si="1"/>
        <v>#DIV/0!</v>
      </c>
      <c r="K21" s="209" t="e">
        <f t="shared" si="2"/>
        <v>#DIV/0!</v>
      </c>
    </row>
    <row r="22" spans="2:11" s="210" customFormat="1" ht="22.5" customHeight="1">
      <c r="B22" s="201">
        <v>5</v>
      </c>
      <c r="C22" s="214" t="s">
        <v>326</v>
      </c>
      <c r="D22" s="212">
        <v>717112</v>
      </c>
      <c r="E22" s="213"/>
      <c r="F22" s="213"/>
      <c r="G22" s="213">
        <f t="shared" si="0"/>
        <v>0</v>
      </c>
      <c r="H22" s="213"/>
      <c r="I22" s="213"/>
      <c r="J22" s="209" t="e">
        <f t="shared" si="1"/>
        <v>#DIV/0!</v>
      </c>
      <c r="K22" s="209" t="e">
        <f t="shared" si="2"/>
        <v>#DIV/0!</v>
      </c>
    </row>
    <row r="23" spans="2:11" s="218" customFormat="1" ht="15" customHeight="1">
      <c r="B23" s="201">
        <v>6</v>
      </c>
      <c r="C23" s="215" t="s">
        <v>327</v>
      </c>
      <c r="D23" s="216">
        <v>720000</v>
      </c>
      <c r="E23" s="217">
        <f>SUM(E24+E31+E39)</f>
        <v>0</v>
      </c>
      <c r="F23" s="217">
        <f>SUM(F24+F31+F39)</f>
        <v>0</v>
      </c>
      <c r="G23" s="217">
        <f t="shared" si="0"/>
        <v>0</v>
      </c>
      <c r="H23" s="217">
        <f>SUM(H24+H31+H39)</f>
        <v>0</v>
      </c>
      <c r="I23" s="217">
        <f>SUM(I24+I31+I39)</f>
        <v>0</v>
      </c>
      <c r="J23" s="205" t="e">
        <f t="shared" si="1"/>
        <v>#DIV/0!</v>
      </c>
      <c r="K23" s="205" t="e">
        <f t="shared" si="2"/>
        <v>#DIV/0!</v>
      </c>
    </row>
    <row r="24" spans="2:11" s="221" customFormat="1" ht="25.5" customHeight="1">
      <c r="B24" s="201">
        <v>7</v>
      </c>
      <c r="C24" s="219" t="s">
        <v>328</v>
      </c>
      <c r="D24" s="220">
        <v>721000</v>
      </c>
      <c r="E24" s="208">
        <f>SUM(E25+E29+E30)</f>
        <v>0</v>
      </c>
      <c r="F24" s="208">
        <f>SUM(F25+F29+F30)</f>
        <v>0</v>
      </c>
      <c r="G24" s="208">
        <f t="shared" si="0"/>
        <v>0</v>
      </c>
      <c r="H24" s="208">
        <f>SUM(H25+H29+H30)</f>
        <v>0</v>
      </c>
      <c r="I24" s="208">
        <f>SUM(I25+I29+I30)</f>
        <v>0</v>
      </c>
      <c r="J24" s="209" t="e">
        <f t="shared" si="1"/>
        <v>#DIV/0!</v>
      </c>
      <c r="K24" s="209" t="e">
        <f t="shared" si="2"/>
        <v>#DIV/0!</v>
      </c>
    </row>
    <row r="25" spans="2:11" s="210" customFormat="1" ht="24">
      <c r="B25" s="201">
        <v>8</v>
      </c>
      <c r="C25" s="211" t="s">
        <v>329</v>
      </c>
      <c r="D25" s="222">
        <v>721100</v>
      </c>
      <c r="E25" s="213">
        <f>SUM(E26:E28)</f>
        <v>0</v>
      </c>
      <c r="F25" s="213">
        <f>SUM(F26:F28)</f>
        <v>0</v>
      </c>
      <c r="G25" s="213">
        <f t="shared" si="0"/>
        <v>0</v>
      </c>
      <c r="H25" s="213">
        <f>SUM(H26:H28)</f>
        <v>0</v>
      </c>
      <c r="I25" s="213">
        <f>SUM(I26:I28)</f>
        <v>0</v>
      </c>
      <c r="J25" s="209" t="e">
        <f t="shared" si="1"/>
        <v>#DIV/0!</v>
      </c>
      <c r="K25" s="209" t="e">
        <f t="shared" si="2"/>
        <v>#DIV/0!</v>
      </c>
    </row>
    <row r="26" spans="2:11" s="210" customFormat="1" ht="15" customHeight="1">
      <c r="B26" s="201">
        <v>9</v>
      </c>
      <c r="C26" s="223" t="s">
        <v>330</v>
      </c>
      <c r="D26" s="224">
        <v>721110</v>
      </c>
      <c r="E26" s="208"/>
      <c r="F26" s="208"/>
      <c r="G26" s="208">
        <f t="shared" si="0"/>
        <v>0</v>
      </c>
      <c r="H26" s="225"/>
      <c r="I26" s="225"/>
      <c r="J26" s="209" t="e">
        <f t="shared" si="1"/>
        <v>#DIV/0!</v>
      </c>
      <c r="K26" s="209" t="e">
        <f t="shared" si="2"/>
        <v>#DIV/0!</v>
      </c>
    </row>
    <row r="27" spans="2:11" s="210" customFormat="1" ht="12">
      <c r="B27" s="201">
        <v>10</v>
      </c>
      <c r="C27" s="223" t="s">
        <v>331</v>
      </c>
      <c r="D27" s="224">
        <v>721120</v>
      </c>
      <c r="E27" s="208"/>
      <c r="F27" s="208"/>
      <c r="G27" s="208">
        <f t="shared" si="0"/>
        <v>0</v>
      </c>
      <c r="H27" s="225"/>
      <c r="I27" s="225"/>
      <c r="J27" s="209" t="e">
        <f t="shared" si="1"/>
        <v>#DIV/0!</v>
      </c>
      <c r="K27" s="209" t="e">
        <f t="shared" si="2"/>
        <v>#DIV/0!</v>
      </c>
    </row>
    <row r="28" spans="2:11" s="192" customFormat="1" ht="24">
      <c r="B28" s="201">
        <v>11</v>
      </c>
      <c r="C28" s="223" t="s">
        <v>332</v>
      </c>
      <c r="D28" s="226">
        <v>721190</v>
      </c>
      <c r="E28" s="208"/>
      <c r="F28" s="208"/>
      <c r="G28" s="208">
        <f t="shared" si="0"/>
        <v>0</v>
      </c>
      <c r="H28" s="225"/>
      <c r="I28" s="225"/>
      <c r="J28" s="209" t="e">
        <f t="shared" si="1"/>
        <v>#DIV/0!</v>
      </c>
      <c r="K28" s="209" t="e">
        <f t="shared" si="2"/>
        <v>#DIV/0!</v>
      </c>
    </row>
    <row r="29" spans="2:11" s="192" customFormat="1" ht="12">
      <c r="B29" s="201">
        <v>12</v>
      </c>
      <c r="C29" s="223" t="s">
        <v>333</v>
      </c>
      <c r="D29" s="226">
        <v>721200</v>
      </c>
      <c r="E29" s="227"/>
      <c r="F29" s="227"/>
      <c r="G29" s="227">
        <f t="shared" si="0"/>
        <v>0</v>
      </c>
      <c r="H29" s="228"/>
      <c r="I29" s="228"/>
      <c r="J29" s="209" t="e">
        <f t="shared" si="1"/>
        <v>#DIV/0!</v>
      </c>
      <c r="K29" s="209" t="e">
        <f t="shared" si="2"/>
        <v>#DIV/0!</v>
      </c>
    </row>
    <row r="30" spans="2:11" s="192" customFormat="1" ht="12">
      <c r="B30" s="201">
        <v>13</v>
      </c>
      <c r="C30" s="223" t="s">
        <v>334</v>
      </c>
      <c r="D30" s="226">
        <v>721500</v>
      </c>
      <c r="E30" s="213"/>
      <c r="F30" s="213"/>
      <c r="G30" s="213">
        <f t="shared" si="0"/>
        <v>0</v>
      </c>
      <c r="H30" s="228"/>
      <c r="I30" s="228"/>
      <c r="J30" s="209" t="e">
        <f t="shared" si="1"/>
        <v>#DIV/0!</v>
      </c>
      <c r="K30" s="209" t="e">
        <f t="shared" si="2"/>
        <v>#DIV/0!</v>
      </c>
    </row>
    <row r="31" spans="2:11" s="221" customFormat="1" ht="24">
      <c r="B31" s="201">
        <v>14</v>
      </c>
      <c r="C31" s="219" t="s">
        <v>335</v>
      </c>
      <c r="D31" s="229">
        <v>722000</v>
      </c>
      <c r="E31" s="225">
        <f>SUM(E32+E33+E34+E35+E36+E37+E38)</f>
        <v>0</v>
      </c>
      <c r="F31" s="225">
        <f>SUM(F32+F33+F34+F35+F36+F37+F38)</f>
        <v>0</v>
      </c>
      <c r="G31" s="208">
        <f t="shared" si="0"/>
        <v>0</v>
      </c>
      <c r="H31" s="225">
        <f>SUM(H32+H33+H34+H35+H36+H37+H38)</f>
        <v>0</v>
      </c>
      <c r="I31" s="225">
        <f>SUM(I32+I33+I34+I35+I36+I37+I38)</f>
        <v>0</v>
      </c>
      <c r="J31" s="209" t="e">
        <f t="shared" si="1"/>
        <v>#DIV/0!</v>
      </c>
      <c r="K31" s="209" t="e">
        <f t="shared" si="2"/>
        <v>#DIV/0!</v>
      </c>
    </row>
    <row r="32" spans="2:11" s="192" customFormat="1" ht="12">
      <c r="B32" s="201">
        <v>15</v>
      </c>
      <c r="C32" s="223" t="s">
        <v>336</v>
      </c>
      <c r="D32" s="226">
        <v>722100</v>
      </c>
      <c r="E32" s="228"/>
      <c r="F32" s="227"/>
      <c r="G32" s="227">
        <f t="shared" si="0"/>
        <v>0</v>
      </c>
      <c r="H32" s="228"/>
      <c r="I32" s="228"/>
      <c r="J32" s="209" t="e">
        <f t="shared" si="1"/>
        <v>#DIV/0!</v>
      </c>
      <c r="K32" s="209" t="e">
        <f t="shared" si="2"/>
        <v>#DIV/0!</v>
      </c>
    </row>
    <row r="33" spans="2:11" s="192" customFormat="1" ht="12">
      <c r="B33" s="201">
        <v>16</v>
      </c>
      <c r="C33" s="223" t="s">
        <v>337</v>
      </c>
      <c r="D33" s="226">
        <v>722300</v>
      </c>
      <c r="E33" s="227"/>
      <c r="F33" s="227"/>
      <c r="G33" s="227">
        <f t="shared" si="0"/>
        <v>0</v>
      </c>
      <c r="H33" s="227"/>
      <c r="I33" s="227"/>
      <c r="J33" s="209" t="e">
        <f t="shared" si="1"/>
        <v>#DIV/0!</v>
      </c>
      <c r="K33" s="209" t="e">
        <f t="shared" si="2"/>
        <v>#DIV/0!</v>
      </c>
    </row>
    <row r="34" spans="2:11" s="192" customFormat="1" ht="15" customHeight="1">
      <c r="B34" s="201">
        <v>17</v>
      </c>
      <c r="C34" s="211" t="s">
        <v>338</v>
      </c>
      <c r="D34" s="226">
        <v>722500</v>
      </c>
      <c r="E34" s="227"/>
      <c r="F34" s="227"/>
      <c r="G34" s="227"/>
      <c r="H34" s="227"/>
      <c r="I34" s="227"/>
      <c r="J34" s="209" t="e">
        <f t="shared" si="1"/>
        <v>#DIV/0!</v>
      </c>
      <c r="K34" s="209" t="e">
        <f t="shared" si="2"/>
        <v>#DIV/0!</v>
      </c>
    </row>
    <row r="35" spans="2:11" s="192" customFormat="1" ht="20.100000000000001" customHeight="1">
      <c r="B35" s="201">
        <v>18</v>
      </c>
      <c r="C35" s="211" t="s">
        <v>339</v>
      </c>
      <c r="D35" s="230">
        <v>722600</v>
      </c>
      <c r="E35" s="231"/>
      <c r="F35" s="213"/>
      <c r="G35" s="213"/>
      <c r="H35" s="227"/>
      <c r="I35" s="227"/>
      <c r="J35" s="209" t="e">
        <f t="shared" si="1"/>
        <v>#DIV/0!</v>
      </c>
      <c r="K35" s="209" t="e">
        <f t="shared" si="2"/>
        <v>#DIV/0!</v>
      </c>
    </row>
    <row r="36" spans="2:11" s="192" customFormat="1" ht="12">
      <c r="B36" s="201">
        <v>19</v>
      </c>
      <c r="C36" s="232" t="s">
        <v>340</v>
      </c>
      <c r="D36" s="233">
        <v>722700</v>
      </c>
      <c r="E36" s="231"/>
      <c r="F36" s="213"/>
      <c r="G36" s="213">
        <f t="shared" ref="G36:G53" si="3">SUM(E36:F36)</f>
        <v>0</v>
      </c>
      <c r="H36" s="213"/>
      <c r="I36" s="213"/>
      <c r="J36" s="209" t="e">
        <f t="shared" si="1"/>
        <v>#DIV/0!</v>
      </c>
      <c r="K36" s="209" t="e">
        <f t="shared" si="2"/>
        <v>#DIV/0!</v>
      </c>
    </row>
    <row r="37" spans="2:11" s="192" customFormat="1" ht="24">
      <c r="B37" s="201">
        <v>20</v>
      </c>
      <c r="C37" s="232" t="s">
        <v>341</v>
      </c>
      <c r="D37" s="233">
        <v>722800</v>
      </c>
      <c r="E37" s="231"/>
      <c r="F37" s="213"/>
      <c r="G37" s="213"/>
      <c r="H37" s="231"/>
      <c r="I37" s="231"/>
      <c r="J37" s="209" t="e">
        <f>SUM(H37/G37)</f>
        <v>#DIV/0!</v>
      </c>
      <c r="K37" s="209" t="e">
        <f>SUM(H37/I37)</f>
        <v>#DIV/0!</v>
      </c>
    </row>
    <row r="38" spans="2:11" s="192" customFormat="1" ht="24">
      <c r="B38" s="201">
        <v>21</v>
      </c>
      <c r="C38" s="232" t="s">
        <v>342</v>
      </c>
      <c r="D38" s="233">
        <v>722900</v>
      </c>
      <c r="E38" s="231"/>
      <c r="F38" s="213"/>
      <c r="G38" s="213"/>
      <c r="H38" s="231"/>
      <c r="I38" s="231"/>
      <c r="J38" s="209" t="e">
        <f>SUM(H38/G38)</f>
        <v>#DIV/0!</v>
      </c>
      <c r="K38" s="209" t="e">
        <f>SUM(H38/I38)</f>
        <v>#DIV/0!</v>
      </c>
    </row>
    <row r="39" spans="2:11" s="221" customFormat="1" ht="12">
      <c r="B39" s="201">
        <v>22</v>
      </c>
      <c r="C39" s="219" t="s">
        <v>343</v>
      </c>
      <c r="D39" s="229">
        <v>723000</v>
      </c>
      <c r="E39" s="225">
        <f>SUM(E40)</f>
        <v>0</v>
      </c>
      <c r="F39" s="208">
        <f>SUM(F40)</f>
        <v>0</v>
      </c>
      <c r="G39" s="208">
        <f t="shared" si="3"/>
        <v>0</v>
      </c>
      <c r="H39" s="225">
        <f>SUM(H40)</f>
        <v>0</v>
      </c>
      <c r="I39" s="225">
        <f>SUM(I40)</f>
        <v>0</v>
      </c>
      <c r="J39" s="209" t="e">
        <f>SUM(H39/G39)</f>
        <v>#DIV/0!</v>
      </c>
      <c r="K39" s="209" t="e">
        <f>SUM(H39/I39)</f>
        <v>#DIV/0!</v>
      </c>
    </row>
    <row r="40" spans="2:11" s="192" customFormat="1" ht="12">
      <c r="B40" s="201">
        <v>23</v>
      </c>
      <c r="C40" s="211" t="s">
        <v>344</v>
      </c>
      <c r="D40" s="230">
        <v>723100</v>
      </c>
      <c r="E40" s="231"/>
      <c r="F40" s="213"/>
      <c r="G40" s="213">
        <f t="shared" si="3"/>
        <v>0</v>
      </c>
      <c r="H40" s="231"/>
      <c r="I40" s="231"/>
      <c r="J40" s="209" t="e">
        <f t="shared" si="1"/>
        <v>#DIV/0!</v>
      </c>
      <c r="K40" s="209" t="e">
        <f t="shared" si="2"/>
        <v>#DIV/0!</v>
      </c>
    </row>
    <row r="41" spans="2:11" s="218" customFormat="1" ht="25.5" customHeight="1">
      <c r="B41" s="201">
        <v>24</v>
      </c>
      <c r="C41" s="234" t="s">
        <v>345</v>
      </c>
      <c r="D41" s="235">
        <v>730000</v>
      </c>
      <c r="E41" s="236">
        <f>SUM(E42+E45+E55)</f>
        <v>0</v>
      </c>
      <c r="F41" s="217">
        <f>SUM(F42+F45+F55)</f>
        <v>0</v>
      </c>
      <c r="G41" s="217">
        <f t="shared" si="3"/>
        <v>0</v>
      </c>
      <c r="H41" s="236">
        <f>SUM(H42+H45+H55)</f>
        <v>0</v>
      </c>
      <c r="I41" s="236">
        <f>SUM(I42+I45+I55)</f>
        <v>18046.349999999999</v>
      </c>
      <c r="J41" s="205" t="e">
        <f t="shared" si="1"/>
        <v>#DIV/0!</v>
      </c>
      <c r="K41" s="205">
        <f t="shared" si="2"/>
        <v>0</v>
      </c>
    </row>
    <row r="42" spans="2:11" s="221" customFormat="1" ht="36">
      <c r="B42" s="201">
        <v>25</v>
      </c>
      <c r="C42" s="206" t="s">
        <v>346</v>
      </c>
      <c r="D42" s="229">
        <v>731000</v>
      </c>
      <c r="E42" s="225">
        <f>SUM(E43)</f>
        <v>0</v>
      </c>
      <c r="F42" s="208">
        <f>SUM(F43)</f>
        <v>0</v>
      </c>
      <c r="G42" s="208">
        <f t="shared" si="3"/>
        <v>0</v>
      </c>
      <c r="H42" s="225">
        <f>SUM(H43)</f>
        <v>0</v>
      </c>
      <c r="I42" s="225">
        <f>SUM(I43)</f>
        <v>18046.349999999999</v>
      </c>
      <c r="J42" s="209" t="e">
        <f t="shared" si="1"/>
        <v>#DIV/0!</v>
      </c>
      <c r="K42" s="209">
        <f t="shared" si="2"/>
        <v>0</v>
      </c>
    </row>
    <row r="43" spans="2:11" s="192" customFormat="1" ht="12">
      <c r="B43" s="201">
        <v>26</v>
      </c>
      <c r="C43" s="211" t="s">
        <v>347</v>
      </c>
      <c r="D43" s="226">
        <v>731100</v>
      </c>
      <c r="E43" s="228"/>
      <c r="F43" s="227"/>
      <c r="G43" s="227">
        <f t="shared" si="3"/>
        <v>0</v>
      </c>
      <c r="H43" s="227"/>
      <c r="I43" s="227">
        <v>18046.349999999999</v>
      </c>
      <c r="J43" s="209" t="e">
        <f t="shared" si="1"/>
        <v>#DIV/0!</v>
      </c>
      <c r="K43" s="209">
        <f t="shared" si="2"/>
        <v>0</v>
      </c>
    </row>
    <row r="44" spans="2:11" s="192" customFormat="1" ht="12">
      <c r="B44" s="1309" t="s">
        <v>1684</v>
      </c>
      <c r="C44" s="211" t="s">
        <v>1685</v>
      </c>
      <c r="D44" s="230">
        <v>731111</v>
      </c>
      <c r="E44" s="1310"/>
      <c r="F44" s="1311"/>
      <c r="G44" s="1311"/>
      <c r="H44" s="1311"/>
      <c r="I44" s="1311">
        <v>18046.349999999999</v>
      </c>
      <c r="J44" s="238" t="e">
        <f t="shared" si="1"/>
        <v>#DIV/0!</v>
      </c>
      <c r="K44" s="238">
        <f t="shared" si="2"/>
        <v>0</v>
      </c>
    </row>
    <row r="45" spans="2:11" s="192" customFormat="1" ht="25.5" customHeight="1">
      <c r="B45" s="201">
        <v>27</v>
      </c>
      <c r="C45" s="219" t="s">
        <v>348</v>
      </c>
      <c r="D45" s="229">
        <v>732000</v>
      </c>
      <c r="E45" s="237">
        <f>SUM(E46)</f>
        <v>0</v>
      </c>
      <c r="F45" s="237">
        <f>SUM(F46)</f>
        <v>0</v>
      </c>
      <c r="G45" s="237">
        <f t="shared" si="3"/>
        <v>0</v>
      </c>
      <c r="H45" s="237">
        <f>SUM(H46)</f>
        <v>0</v>
      </c>
      <c r="I45" s="237">
        <f>SUM(I46)</f>
        <v>0</v>
      </c>
      <c r="J45" s="238" t="e">
        <f t="shared" si="1"/>
        <v>#DIV/0!</v>
      </c>
      <c r="K45" s="238" t="e">
        <f t="shared" si="2"/>
        <v>#DIV/0!</v>
      </c>
    </row>
    <row r="46" spans="2:11" s="192" customFormat="1" ht="24" customHeight="1">
      <c r="B46" s="201">
        <v>28</v>
      </c>
      <c r="C46" s="232" t="s">
        <v>349</v>
      </c>
      <c r="D46" s="226">
        <v>732100</v>
      </c>
      <c r="E46" s="227">
        <f>SUM(E47)</f>
        <v>0</v>
      </c>
      <c r="F46" s="227">
        <f>SUM(F47)</f>
        <v>0</v>
      </c>
      <c r="G46" s="227">
        <f t="shared" si="3"/>
        <v>0</v>
      </c>
      <c r="H46" s="227">
        <f>SUM(H47)</f>
        <v>0</v>
      </c>
      <c r="I46" s="227">
        <f>SUM(I47)</f>
        <v>0</v>
      </c>
      <c r="J46" s="209" t="e">
        <f t="shared" si="1"/>
        <v>#DIV/0!</v>
      </c>
      <c r="K46" s="209" t="e">
        <f t="shared" si="2"/>
        <v>#DIV/0!</v>
      </c>
    </row>
    <row r="47" spans="2:11" s="192" customFormat="1" ht="21.95" customHeight="1">
      <c r="B47" s="201">
        <v>29</v>
      </c>
      <c r="C47" s="223" t="s">
        <v>350</v>
      </c>
      <c r="D47" s="226">
        <v>732110</v>
      </c>
      <c r="E47" s="227">
        <f>SUM(E48:E54)</f>
        <v>0</v>
      </c>
      <c r="F47" s="227">
        <f>SUM(F48:F54)</f>
        <v>0</v>
      </c>
      <c r="G47" s="227">
        <f t="shared" si="3"/>
        <v>0</v>
      </c>
      <c r="H47" s="227">
        <f>SUM(H48:H54)</f>
        <v>0</v>
      </c>
      <c r="I47" s="227">
        <f>SUM(I48:I54)</f>
        <v>0</v>
      </c>
      <c r="J47" s="209" t="e">
        <f t="shared" si="1"/>
        <v>#DIV/0!</v>
      </c>
      <c r="K47" s="209" t="e">
        <f t="shared" si="2"/>
        <v>#DIV/0!</v>
      </c>
    </row>
    <row r="48" spans="2:11" s="192" customFormat="1" ht="11.1" customHeight="1">
      <c r="B48" s="201">
        <v>30</v>
      </c>
      <c r="C48" s="223" t="s">
        <v>351</v>
      </c>
      <c r="D48" s="226">
        <v>732111</v>
      </c>
      <c r="E48" s="227"/>
      <c r="F48" s="227"/>
      <c r="G48" s="227">
        <f t="shared" si="3"/>
        <v>0</v>
      </c>
      <c r="H48" s="227"/>
      <c r="I48" s="227"/>
      <c r="J48" s="209" t="e">
        <f t="shared" si="1"/>
        <v>#DIV/0!</v>
      </c>
      <c r="K48" s="209" t="e">
        <f t="shared" si="2"/>
        <v>#DIV/0!</v>
      </c>
    </row>
    <row r="49" spans="2:11" s="192" customFormat="1" ht="11.1" customHeight="1">
      <c r="B49" s="201">
        <v>31</v>
      </c>
      <c r="C49" s="223" t="s">
        <v>352</v>
      </c>
      <c r="D49" s="226">
        <v>732112</v>
      </c>
      <c r="E49" s="227"/>
      <c r="F49" s="227"/>
      <c r="G49" s="227">
        <f t="shared" si="3"/>
        <v>0</v>
      </c>
      <c r="H49" s="227"/>
      <c r="I49" s="227"/>
      <c r="J49" s="209" t="e">
        <f t="shared" si="1"/>
        <v>#DIV/0!</v>
      </c>
      <c r="K49" s="209" t="e">
        <f t="shared" si="2"/>
        <v>#DIV/0!</v>
      </c>
    </row>
    <row r="50" spans="2:11" s="192" customFormat="1" ht="11.1" customHeight="1">
      <c r="B50" s="201">
        <v>32</v>
      </c>
      <c r="C50" s="223" t="s">
        <v>353</v>
      </c>
      <c r="D50" s="226">
        <v>732113</v>
      </c>
      <c r="E50" s="227"/>
      <c r="F50" s="227"/>
      <c r="G50" s="227">
        <f t="shared" si="3"/>
        <v>0</v>
      </c>
      <c r="H50" s="227"/>
      <c r="I50" s="227"/>
      <c r="J50" s="209" t="e">
        <f t="shared" si="1"/>
        <v>#DIV/0!</v>
      </c>
      <c r="K50" s="209" t="e">
        <f t="shared" si="2"/>
        <v>#DIV/0!</v>
      </c>
    </row>
    <row r="51" spans="2:11" s="192" customFormat="1" ht="11.1" customHeight="1">
      <c r="B51" s="201">
        <v>33</v>
      </c>
      <c r="C51" s="223" t="s">
        <v>354</v>
      </c>
      <c r="D51" s="226">
        <v>732114</v>
      </c>
      <c r="E51" s="227"/>
      <c r="F51" s="227"/>
      <c r="G51" s="227">
        <f t="shared" si="3"/>
        <v>0</v>
      </c>
      <c r="H51" s="227"/>
      <c r="I51" s="227"/>
      <c r="J51" s="209" t="e">
        <f t="shared" si="1"/>
        <v>#DIV/0!</v>
      </c>
      <c r="K51" s="209" t="e">
        <f t="shared" si="2"/>
        <v>#DIV/0!</v>
      </c>
    </row>
    <row r="52" spans="2:11" s="192" customFormat="1" ht="11.1" customHeight="1">
      <c r="B52" s="201">
        <v>34</v>
      </c>
      <c r="C52" s="223" t="s">
        <v>355</v>
      </c>
      <c r="D52" s="226">
        <v>732115</v>
      </c>
      <c r="E52" s="227"/>
      <c r="F52" s="227"/>
      <c r="G52" s="227">
        <f t="shared" si="3"/>
        <v>0</v>
      </c>
      <c r="H52" s="227"/>
      <c r="I52" s="227"/>
      <c r="J52" s="209" t="e">
        <f t="shared" si="1"/>
        <v>#DIV/0!</v>
      </c>
      <c r="K52" s="209" t="e">
        <f t="shared" si="2"/>
        <v>#DIV/0!</v>
      </c>
    </row>
    <row r="53" spans="2:11" s="192" customFormat="1" ht="11.1" customHeight="1">
      <c r="B53" s="201">
        <v>35</v>
      </c>
      <c r="C53" s="223" t="s">
        <v>356</v>
      </c>
      <c r="D53" s="226">
        <v>732116</v>
      </c>
      <c r="E53" s="227"/>
      <c r="F53" s="227"/>
      <c r="G53" s="227">
        <f t="shared" si="3"/>
        <v>0</v>
      </c>
      <c r="H53" s="227"/>
      <c r="I53" s="227"/>
      <c r="J53" s="209" t="e">
        <f t="shared" si="1"/>
        <v>#DIV/0!</v>
      </c>
      <c r="K53" s="209" t="e">
        <f t="shared" si="2"/>
        <v>#DIV/0!</v>
      </c>
    </row>
    <row r="54" spans="2:11" s="192" customFormat="1" ht="11.1" customHeight="1">
      <c r="B54" s="201">
        <v>36</v>
      </c>
      <c r="C54" s="223" t="s">
        <v>357</v>
      </c>
      <c r="D54" s="226">
        <v>732118</v>
      </c>
      <c r="E54" s="227"/>
      <c r="F54" s="227"/>
      <c r="G54" s="227"/>
      <c r="H54" s="227"/>
      <c r="I54" s="227"/>
      <c r="J54" s="209" t="e">
        <f>SUM(H54/G54)</f>
        <v>#DIV/0!</v>
      </c>
      <c r="K54" s="209" t="e">
        <f>SUM(H54/I54)</f>
        <v>#DIV/0!</v>
      </c>
    </row>
    <row r="55" spans="2:11" s="192" customFormat="1" ht="11.1" customHeight="1">
      <c r="B55" s="201">
        <v>37</v>
      </c>
      <c r="C55" s="239" t="s">
        <v>358</v>
      </c>
      <c r="D55" s="240">
        <v>733000</v>
      </c>
      <c r="E55" s="208">
        <f>SUM(E56)</f>
        <v>0</v>
      </c>
      <c r="F55" s="208">
        <f>SUM(F56)</f>
        <v>0</v>
      </c>
      <c r="G55" s="208">
        <f t="shared" ref="G55:G108" si="4">SUM(E55:F55)</f>
        <v>0</v>
      </c>
      <c r="H55" s="208">
        <f>SUM(H56)</f>
        <v>0</v>
      </c>
      <c r="I55" s="208">
        <f>SUM(I56)</f>
        <v>0</v>
      </c>
      <c r="J55" s="209" t="e">
        <f t="shared" ref="J55:J108" si="5">SUM(H55/G55)</f>
        <v>#DIV/0!</v>
      </c>
      <c r="K55" s="209" t="e">
        <f t="shared" ref="K55:K108" si="6">SUM(H55/I55)</f>
        <v>#DIV/0!</v>
      </c>
    </row>
    <row r="56" spans="2:11" s="192" customFormat="1" ht="11.1" customHeight="1">
      <c r="B56" s="201">
        <v>38</v>
      </c>
      <c r="C56" s="241" t="s">
        <v>359</v>
      </c>
      <c r="D56" s="242">
        <v>733100</v>
      </c>
      <c r="E56" s="227"/>
      <c r="F56" s="227"/>
      <c r="G56" s="227">
        <f t="shared" si="4"/>
        <v>0</v>
      </c>
      <c r="H56" s="227"/>
      <c r="I56" s="227"/>
      <c r="J56" s="209" t="e">
        <f t="shared" si="5"/>
        <v>#DIV/0!</v>
      </c>
      <c r="K56" s="209" t="e">
        <f t="shared" si="6"/>
        <v>#DIV/0!</v>
      </c>
    </row>
    <row r="57" spans="2:11" s="192" customFormat="1" ht="15" customHeight="1">
      <c r="B57" s="201">
        <v>39</v>
      </c>
      <c r="C57" s="202" t="s">
        <v>360</v>
      </c>
      <c r="D57" s="243">
        <v>810000</v>
      </c>
      <c r="E57" s="236">
        <f>SUM(E58+E64+E83+E96)</f>
        <v>0</v>
      </c>
      <c r="F57" s="217">
        <f>SUM(F58+F64+F83+F96)</f>
        <v>0</v>
      </c>
      <c r="G57" s="217">
        <f t="shared" si="4"/>
        <v>0</v>
      </c>
      <c r="H57" s="236">
        <f>SUM(H58+H64+H83+H96)</f>
        <v>1666</v>
      </c>
      <c r="I57" s="236">
        <f>SUM(I58+I64+I83+I96)</f>
        <v>0</v>
      </c>
      <c r="J57" s="205" t="e">
        <f t="shared" si="5"/>
        <v>#DIV/0!</v>
      </c>
      <c r="K57" s="205" t="e">
        <f t="shared" si="6"/>
        <v>#DIV/0!</v>
      </c>
    </row>
    <row r="58" spans="2:11" s="192" customFormat="1" ht="24">
      <c r="B58" s="201">
        <v>40</v>
      </c>
      <c r="C58" s="219" t="s">
        <v>361</v>
      </c>
      <c r="D58" s="229">
        <v>811000</v>
      </c>
      <c r="E58" s="244">
        <f>SUM(E59+E63)</f>
        <v>0</v>
      </c>
      <c r="F58" s="237">
        <f>SUM(F59+F63)</f>
        <v>0</v>
      </c>
      <c r="G58" s="237">
        <f t="shared" si="4"/>
        <v>0</v>
      </c>
      <c r="H58" s="244">
        <f>SUM(H59+H63)</f>
        <v>1666</v>
      </c>
      <c r="I58" s="237">
        <f>SUM(I59+I63)</f>
        <v>0</v>
      </c>
      <c r="J58" s="209" t="e">
        <f t="shared" si="5"/>
        <v>#DIV/0!</v>
      </c>
      <c r="K58" s="209" t="e">
        <f t="shared" si="6"/>
        <v>#DIV/0!</v>
      </c>
    </row>
    <row r="59" spans="2:11" s="192" customFormat="1" ht="12">
      <c r="B59" s="201">
        <v>41</v>
      </c>
      <c r="C59" s="211" t="s">
        <v>362</v>
      </c>
      <c r="D59" s="230">
        <v>811100</v>
      </c>
      <c r="E59" s="228">
        <f>SUM(E60+E62)</f>
        <v>0</v>
      </c>
      <c r="F59" s="227">
        <f>SUM(F60+F62)</f>
        <v>0</v>
      </c>
      <c r="G59" s="227">
        <f t="shared" si="4"/>
        <v>0</v>
      </c>
      <c r="H59" s="228">
        <f>SUM(H60+H62)</f>
        <v>1666</v>
      </c>
      <c r="I59" s="228">
        <f>SUM(I60+I62)</f>
        <v>0</v>
      </c>
      <c r="J59" s="209" t="e">
        <f t="shared" si="5"/>
        <v>#DIV/0!</v>
      </c>
      <c r="K59" s="209" t="e">
        <f t="shared" si="6"/>
        <v>#DIV/0!</v>
      </c>
    </row>
    <row r="60" spans="2:11" s="192" customFormat="1" ht="12.75" customHeight="1">
      <c r="B60" s="201">
        <v>42</v>
      </c>
      <c r="C60" s="211" t="s">
        <v>363</v>
      </c>
      <c r="D60" s="230">
        <v>811110</v>
      </c>
      <c r="E60" s="228"/>
      <c r="F60" s="227"/>
      <c r="G60" s="227">
        <f t="shared" si="4"/>
        <v>0</v>
      </c>
      <c r="H60" s="227">
        <v>1666</v>
      </c>
      <c r="I60" s="227">
        <v>0</v>
      </c>
      <c r="J60" s="209" t="e">
        <f t="shared" si="5"/>
        <v>#DIV/0!</v>
      </c>
      <c r="K60" s="209" t="e">
        <f t="shared" si="6"/>
        <v>#DIV/0!</v>
      </c>
    </row>
    <row r="61" spans="2:11" s="192" customFormat="1" ht="12.75" customHeight="1">
      <c r="B61" s="1309" t="s">
        <v>1686</v>
      </c>
      <c r="C61" s="211" t="s">
        <v>1687</v>
      </c>
      <c r="D61" s="230">
        <v>811114</v>
      </c>
      <c r="E61" s="1310"/>
      <c r="F61" s="1311"/>
      <c r="G61" s="1311"/>
      <c r="H61" s="1311">
        <v>1666</v>
      </c>
      <c r="I61" s="1311">
        <v>0</v>
      </c>
      <c r="J61" s="238" t="e">
        <f t="shared" si="5"/>
        <v>#DIV/0!</v>
      </c>
      <c r="K61" s="238" t="e">
        <f t="shared" si="6"/>
        <v>#DIV/0!</v>
      </c>
    </row>
    <row r="62" spans="2:11" s="192" customFormat="1" ht="12">
      <c r="B62" s="201">
        <v>43</v>
      </c>
      <c r="C62" s="245" t="s">
        <v>364</v>
      </c>
      <c r="D62" s="242">
        <v>811120</v>
      </c>
      <c r="E62" s="228"/>
      <c r="F62" s="227"/>
      <c r="G62" s="227">
        <f t="shared" si="4"/>
        <v>0</v>
      </c>
      <c r="H62" s="227"/>
      <c r="I62" s="227"/>
      <c r="J62" s="209" t="e">
        <f t="shared" si="5"/>
        <v>#DIV/0!</v>
      </c>
      <c r="K62" s="209" t="e">
        <f t="shared" si="6"/>
        <v>#DIV/0!</v>
      </c>
    </row>
    <row r="63" spans="2:11" s="192" customFormat="1" ht="12">
      <c r="B63" s="201">
        <v>44</v>
      </c>
      <c r="C63" s="211" t="s">
        <v>365</v>
      </c>
      <c r="D63" s="230">
        <v>811900</v>
      </c>
      <c r="E63" s="228"/>
      <c r="F63" s="227"/>
      <c r="G63" s="227">
        <f t="shared" si="4"/>
        <v>0</v>
      </c>
      <c r="H63" s="227"/>
      <c r="I63" s="227"/>
      <c r="J63" s="209" t="e">
        <f t="shared" si="5"/>
        <v>#DIV/0!</v>
      </c>
      <c r="K63" s="209" t="e">
        <f t="shared" si="6"/>
        <v>#DIV/0!</v>
      </c>
    </row>
    <row r="64" spans="2:11" s="221" customFormat="1" ht="24">
      <c r="B64" s="201">
        <v>45</v>
      </c>
      <c r="C64" s="219" t="s">
        <v>366</v>
      </c>
      <c r="D64" s="246">
        <v>813000</v>
      </c>
      <c r="E64" s="225">
        <f>SUM(E65+E73+E76+E77+E78+E81+E82)</f>
        <v>0</v>
      </c>
      <c r="F64" s="208">
        <f>SUM(F65+F73+F76+F77+F78+F81+F82)</f>
        <v>0</v>
      </c>
      <c r="G64" s="208">
        <f t="shared" si="4"/>
        <v>0</v>
      </c>
      <c r="H64" s="225">
        <f>SUM(H65+H73+H76+H77+H78+H81+H82)</f>
        <v>0</v>
      </c>
      <c r="I64" s="225">
        <f>SUM(I65+I73+I76+I77+I78+I81+I82)</f>
        <v>0</v>
      </c>
      <c r="J64" s="209" t="e">
        <f t="shared" si="5"/>
        <v>#DIV/0!</v>
      </c>
      <c r="K64" s="209" t="e">
        <f t="shared" si="6"/>
        <v>#DIV/0!</v>
      </c>
    </row>
    <row r="65" spans="2:11" s="192" customFormat="1" ht="25.5" customHeight="1">
      <c r="B65" s="201">
        <v>46</v>
      </c>
      <c r="C65" s="223" t="s">
        <v>367</v>
      </c>
      <c r="D65" s="226">
        <v>813100</v>
      </c>
      <c r="E65" s="228">
        <f>SUM(E66)</f>
        <v>0</v>
      </c>
      <c r="F65" s="227">
        <f>SUM(F66)</f>
        <v>0</v>
      </c>
      <c r="G65" s="227">
        <f t="shared" si="4"/>
        <v>0</v>
      </c>
      <c r="H65" s="228">
        <f>SUM(H66)</f>
        <v>0</v>
      </c>
      <c r="I65" s="228">
        <f>SUM(I66)</f>
        <v>0</v>
      </c>
      <c r="J65" s="209" t="e">
        <f t="shared" si="5"/>
        <v>#DIV/0!</v>
      </c>
      <c r="K65" s="209" t="e">
        <f t="shared" si="6"/>
        <v>#DIV/0!</v>
      </c>
    </row>
    <row r="66" spans="2:11" s="192" customFormat="1" ht="25.5" customHeight="1">
      <c r="B66" s="201">
        <v>47</v>
      </c>
      <c r="C66" s="223" t="s">
        <v>368</v>
      </c>
      <c r="D66" s="226">
        <v>813110</v>
      </c>
      <c r="E66" s="228">
        <f>SUM(E67:E71)</f>
        <v>0</v>
      </c>
      <c r="F66" s="227">
        <f>SUM(F67:F71)</f>
        <v>0</v>
      </c>
      <c r="G66" s="227">
        <f t="shared" si="4"/>
        <v>0</v>
      </c>
      <c r="H66" s="228">
        <f>SUM(H67:H71)</f>
        <v>0</v>
      </c>
      <c r="I66" s="228">
        <f>SUM(I67:I71)</f>
        <v>0</v>
      </c>
      <c r="J66" s="209" t="e">
        <f t="shared" si="5"/>
        <v>#DIV/0!</v>
      </c>
      <c r="K66" s="209" t="e">
        <f t="shared" si="6"/>
        <v>#DIV/0!</v>
      </c>
    </row>
    <row r="67" spans="2:11" s="192" customFormat="1" ht="12">
      <c r="B67" s="201">
        <v>48</v>
      </c>
      <c r="C67" s="247" t="s">
        <v>369</v>
      </c>
      <c r="D67" s="248">
        <v>813112</v>
      </c>
      <c r="E67" s="228"/>
      <c r="F67" s="227"/>
      <c r="G67" s="227">
        <f t="shared" si="4"/>
        <v>0</v>
      </c>
      <c r="H67" s="227"/>
      <c r="I67" s="227"/>
      <c r="J67" s="209" t="e">
        <f t="shared" si="5"/>
        <v>#DIV/0!</v>
      </c>
      <c r="K67" s="209" t="e">
        <f t="shared" si="6"/>
        <v>#DIV/0!</v>
      </c>
    </row>
    <row r="68" spans="2:11" s="192" customFormat="1" ht="12">
      <c r="B68" s="201">
        <v>49</v>
      </c>
      <c r="C68" s="247" t="s">
        <v>370</v>
      </c>
      <c r="D68" s="248">
        <v>813113</v>
      </c>
      <c r="E68" s="228"/>
      <c r="F68" s="227"/>
      <c r="G68" s="227">
        <f t="shared" si="4"/>
        <v>0</v>
      </c>
      <c r="H68" s="227"/>
      <c r="I68" s="227"/>
      <c r="J68" s="209" t="e">
        <f t="shared" si="5"/>
        <v>#DIV/0!</v>
      </c>
      <c r="K68" s="209" t="e">
        <f t="shared" si="6"/>
        <v>#DIV/0!</v>
      </c>
    </row>
    <row r="69" spans="2:11" s="192" customFormat="1" ht="12">
      <c r="B69" s="201">
        <v>50</v>
      </c>
      <c r="C69" s="247" t="s">
        <v>371</v>
      </c>
      <c r="D69" s="248">
        <v>813114</v>
      </c>
      <c r="E69" s="228"/>
      <c r="F69" s="227"/>
      <c r="G69" s="227">
        <f t="shared" si="4"/>
        <v>0</v>
      </c>
      <c r="H69" s="227"/>
      <c r="I69" s="227"/>
      <c r="J69" s="209" t="e">
        <f t="shared" si="5"/>
        <v>#DIV/0!</v>
      </c>
      <c r="K69" s="209" t="e">
        <f t="shared" si="6"/>
        <v>#DIV/0!</v>
      </c>
    </row>
    <row r="70" spans="2:11" s="192" customFormat="1" ht="12">
      <c r="B70" s="201">
        <v>51</v>
      </c>
      <c r="C70" s="247" t="s">
        <v>372</v>
      </c>
      <c r="D70" s="248">
        <v>813115</v>
      </c>
      <c r="E70" s="228"/>
      <c r="F70" s="227"/>
      <c r="G70" s="227">
        <f t="shared" si="4"/>
        <v>0</v>
      </c>
      <c r="H70" s="227"/>
      <c r="I70" s="227"/>
      <c r="J70" s="209" t="e">
        <f t="shared" si="5"/>
        <v>#DIV/0!</v>
      </c>
      <c r="K70" s="209" t="e">
        <f t="shared" si="6"/>
        <v>#DIV/0!</v>
      </c>
    </row>
    <row r="71" spans="2:11" s="218" customFormat="1" ht="12">
      <c r="B71" s="201">
        <v>52</v>
      </c>
      <c r="C71" s="247" t="s">
        <v>373</v>
      </c>
      <c r="D71" s="248">
        <v>813116</v>
      </c>
      <c r="E71" s="228"/>
      <c r="F71" s="227"/>
      <c r="G71" s="227">
        <f t="shared" si="4"/>
        <v>0</v>
      </c>
      <c r="H71" s="227"/>
      <c r="I71" s="227"/>
      <c r="J71" s="209" t="e">
        <f t="shared" si="5"/>
        <v>#DIV/0!</v>
      </c>
      <c r="K71" s="209" t="e">
        <f t="shared" si="6"/>
        <v>#DIV/0!</v>
      </c>
    </row>
    <row r="72" spans="2:11" s="218" customFormat="1" ht="12">
      <c r="B72" s="201">
        <v>53</v>
      </c>
      <c r="C72" s="247" t="s">
        <v>374</v>
      </c>
      <c r="D72" s="248">
        <v>813118</v>
      </c>
      <c r="E72" s="228"/>
      <c r="F72" s="227"/>
      <c r="G72" s="227"/>
      <c r="H72" s="228"/>
      <c r="I72" s="228"/>
      <c r="J72" s="209" t="e">
        <f>SUM(H72/G72)</f>
        <v>#DIV/0!</v>
      </c>
      <c r="K72" s="209" t="e">
        <f>SUM(H72/I72)</f>
        <v>#DIV/0!</v>
      </c>
    </row>
    <row r="73" spans="2:11" s="192" customFormat="1" ht="25.5" customHeight="1">
      <c r="B73" s="201">
        <v>54</v>
      </c>
      <c r="C73" s="223" t="s">
        <v>375</v>
      </c>
      <c r="D73" s="226">
        <v>813200</v>
      </c>
      <c r="E73" s="228">
        <f>SUM(E74:E75)</f>
        <v>0</v>
      </c>
      <c r="F73" s="227">
        <f>SUM(F74:F75)</f>
        <v>0</v>
      </c>
      <c r="G73" s="227">
        <f t="shared" si="4"/>
        <v>0</v>
      </c>
      <c r="H73" s="228">
        <f>SUM(H74:H75)</f>
        <v>0</v>
      </c>
      <c r="I73" s="228">
        <f>SUM(I74:I75)</f>
        <v>0</v>
      </c>
      <c r="J73" s="209" t="e">
        <f t="shared" si="5"/>
        <v>#DIV/0!</v>
      </c>
      <c r="K73" s="209" t="e">
        <f t="shared" si="6"/>
        <v>#DIV/0!</v>
      </c>
    </row>
    <row r="74" spans="2:11" s="221" customFormat="1" ht="12">
      <c r="B74" s="201">
        <v>55</v>
      </c>
      <c r="C74" s="249" t="s">
        <v>376</v>
      </c>
      <c r="D74" s="250">
        <v>813210</v>
      </c>
      <c r="E74" s="228"/>
      <c r="F74" s="227"/>
      <c r="G74" s="227">
        <f t="shared" si="4"/>
        <v>0</v>
      </c>
      <c r="H74" s="227"/>
      <c r="I74" s="227"/>
      <c r="J74" s="209" t="e">
        <f t="shared" si="5"/>
        <v>#DIV/0!</v>
      </c>
      <c r="K74" s="209" t="e">
        <f t="shared" si="6"/>
        <v>#DIV/0!</v>
      </c>
    </row>
    <row r="75" spans="2:11" s="218" customFormat="1" ht="25.5" customHeight="1">
      <c r="B75" s="201">
        <v>56</v>
      </c>
      <c r="C75" s="223" t="s">
        <v>377</v>
      </c>
      <c r="D75" s="226">
        <v>813220</v>
      </c>
      <c r="E75" s="228"/>
      <c r="F75" s="227"/>
      <c r="G75" s="227">
        <f t="shared" si="4"/>
        <v>0</v>
      </c>
      <c r="H75" s="227"/>
      <c r="I75" s="227"/>
      <c r="J75" s="209" t="e">
        <f t="shared" si="5"/>
        <v>#DIV/0!</v>
      </c>
      <c r="K75" s="209" t="e">
        <f t="shared" si="6"/>
        <v>#DIV/0!</v>
      </c>
    </row>
    <row r="76" spans="2:11" s="192" customFormat="1" ht="25.5" customHeight="1">
      <c r="B76" s="201">
        <v>57</v>
      </c>
      <c r="C76" s="245" t="s">
        <v>378</v>
      </c>
      <c r="D76" s="226">
        <v>813300</v>
      </c>
      <c r="E76" s="228"/>
      <c r="F76" s="227"/>
      <c r="G76" s="227">
        <f t="shared" si="4"/>
        <v>0</v>
      </c>
      <c r="H76" s="227"/>
      <c r="I76" s="227"/>
      <c r="J76" s="209" t="e">
        <f t="shared" si="5"/>
        <v>#DIV/0!</v>
      </c>
      <c r="K76" s="209" t="e">
        <f t="shared" si="6"/>
        <v>#DIV/0!</v>
      </c>
    </row>
    <row r="77" spans="2:11" s="192" customFormat="1" ht="25.5" customHeight="1">
      <c r="B77" s="201">
        <v>58</v>
      </c>
      <c r="C77" s="223" t="s">
        <v>379</v>
      </c>
      <c r="D77" s="226">
        <v>813400</v>
      </c>
      <c r="E77" s="228"/>
      <c r="F77" s="227"/>
      <c r="G77" s="227">
        <f t="shared" si="4"/>
        <v>0</v>
      </c>
      <c r="H77" s="227"/>
      <c r="I77" s="227"/>
      <c r="J77" s="209" t="e">
        <f t="shared" si="5"/>
        <v>#DIV/0!</v>
      </c>
      <c r="K77" s="209" t="e">
        <f t="shared" si="6"/>
        <v>#DIV/0!</v>
      </c>
    </row>
    <row r="78" spans="2:11" s="192" customFormat="1" ht="36">
      <c r="B78" s="201">
        <v>59</v>
      </c>
      <c r="C78" s="223" t="s">
        <v>380</v>
      </c>
      <c r="D78" s="226">
        <v>813500</v>
      </c>
      <c r="E78" s="228">
        <f>SUM(E79:E80)</f>
        <v>0</v>
      </c>
      <c r="F78" s="227">
        <f>SUM(F79:F80)</f>
        <v>0</v>
      </c>
      <c r="G78" s="227">
        <f t="shared" si="4"/>
        <v>0</v>
      </c>
      <c r="H78" s="228">
        <f>SUM(H79:H80)</f>
        <v>0</v>
      </c>
      <c r="I78" s="228">
        <f>SUM(I79:I80)</f>
        <v>0</v>
      </c>
      <c r="J78" s="209" t="e">
        <f t="shared" si="5"/>
        <v>#DIV/0!</v>
      </c>
      <c r="K78" s="209" t="e">
        <f t="shared" si="6"/>
        <v>#DIV/0!</v>
      </c>
    </row>
    <row r="79" spans="2:11" s="221" customFormat="1" ht="25.5" customHeight="1">
      <c r="B79" s="201">
        <v>60</v>
      </c>
      <c r="C79" s="223" t="s">
        <v>381</v>
      </c>
      <c r="D79" s="226">
        <v>813510</v>
      </c>
      <c r="E79" s="228"/>
      <c r="F79" s="227"/>
      <c r="G79" s="227">
        <f t="shared" si="4"/>
        <v>0</v>
      </c>
      <c r="H79" s="228"/>
      <c r="I79" s="228"/>
      <c r="J79" s="209" t="e">
        <f t="shared" si="5"/>
        <v>#DIV/0!</v>
      </c>
      <c r="K79" s="209" t="e">
        <f t="shared" si="6"/>
        <v>#DIV/0!</v>
      </c>
    </row>
    <row r="80" spans="2:11" s="192" customFormat="1" ht="24">
      <c r="B80" s="201">
        <v>61</v>
      </c>
      <c r="C80" s="223" t="s">
        <v>382</v>
      </c>
      <c r="D80" s="226">
        <v>813520</v>
      </c>
      <c r="E80" s="228"/>
      <c r="F80" s="227"/>
      <c r="G80" s="227">
        <f t="shared" si="4"/>
        <v>0</v>
      </c>
      <c r="H80" s="227"/>
      <c r="I80" s="227"/>
      <c r="J80" s="209" t="e">
        <f t="shared" si="5"/>
        <v>#DIV/0!</v>
      </c>
      <c r="K80" s="209" t="e">
        <f t="shared" si="6"/>
        <v>#DIV/0!</v>
      </c>
    </row>
    <row r="81" spans="2:11" s="192" customFormat="1" ht="24.75" customHeight="1">
      <c r="B81" s="201">
        <v>62</v>
      </c>
      <c r="C81" s="211" t="s">
        <v>383</v>
      </c>
      <c r="D81" s="226">
        <v>813600</v>
      </c>
      <c r="E81" s="228"/>
      <c r="F81" s="227"/>
      <c r="G81" s="227">
        <f t="shared" si="4"/>
        <v>0</v>
      </c>
      <c r="H81" s="227"/>
      <c r="I81" s="227"/>
      <c r="J81" s="209" t="e">
        <f t="shared" si="5"/>
        <v>#DIV/0!</v>
      </c>
      <c r="K81" s="209" t="e">
        <f t="shared" si="6"/>
        <v>#DIV/0!</v>
      </c>
    </row>
    <row r="82" spans="2:11" s="221" customFormat="1" ht="12">
      <c r="B82" s="201">
        <v>63</v>
      </c>
      <c r="C82" s="223" t="s">
        <v>384</v>
      </c>
      <c r="D82" s="226">
        <v>813700</v>
      </c>
      <c r="E82" s="228"/>
      <c r="F82" s="227"/>
      <c r="G82" s="227">
        <f t="shared" si="4"/>
        <v>0</v>
      </c>
      <c r="H82" s="227"/>
      <c r="I82" s="227"/>
      <c r="J82" s="209" t="e">
        <f t="shared" si="5"/>
        <v>#DIV/0!</v>
      </c>
      <c r="K82" s="209" t="e">
        <f t="shared" si="6"/>
        <v>#DIV/0!</v>
      </c>
    </row>
    <row r="83" spans="2:11" s="221" customFormat="1" ht="15" customHeight="1">
      <c r="B83" s="201">
        <v>64</v>
      </c>
      <c r="C83" s="219" t="s">
        <v>385</v>
      </c>
      <c r="D83" s="246">
        <v>814000</v>
      </c>
      <c r="E83" s="225">
        <f>SUM(E84+E85+E86)</f>
        <v>0</v>
      </c>
      <c r="F83" s="208">
        <f>SUM(F84+F85+F86)</f>
        <v>0</v>
      </c>
      <c r="G83" s="208">
        <f t="shared" si="4"/>
        <v>0</v>
      </c>
      <c r="H83" s="225">
        <f>SUM(H84+H85+H86)</f>
        <v>0</v>
      </c>
      <c r="I83" s="225">
        <f>SUM(I84+I85+I86)</f>
        <v>0</v>
      </c>
      <c r="J83" s="209" t="e">
        <f t="shared" si="5"/>
        <v>#DIV/0!</v>
      </c>
      <c r="K83" s="209" t="e">
        <f t="shared" si="6"/>
        <v>#DIV/0!</v>
      </c>
    </row>
    <row r="84" spans="2:11" s="192" customFormat="1" ht="12">
      <c r="B84" s="201">
        <v>65</v>
      </c>
      <c r="C84" s="223" t="s">
        <v>386</v>
      </c>
      <c r="D84" s="226">
        <v>814100</v>
      </c>
      <c r="E84" s="228"/>
      <c r="F84" s="227"/>
      <c r="G84" s="227">
        <f t="shared" si="4"/>
        <v>0</v>
      </c>
      <c r="H84" s="227"/>
      <c r="I84" s="227"/>
      <c r="J84" s="209" t="e">
        <f t="shared" si="5"/>
        <v>#DIV/0!</v>
      </c>
      <c r="K84" s="209" t="e">
        <f t="shared" si="6"/>
        <v>#DIV/0!</v>
      </c>
    </row>
    <row r="85" spans="2:11" s="192" customFormat="1" ht="12">
      <c r="B85" s="201">
        <v>66</v>
      </c>
      <c r="C85" s="211" t="s">
        <v>387</v>
      </c>
      <c r="D85" s="226">
        <v>814200</v>
      </c>
      <c r="E85" s="228"/>
      <c r="F85" s="227"/>
      <c r="G85" s="227">
        <f t="shared" si="4"/>
        <v>0</v>
      </c>
      <c r="H85" s="227"/>
      <c r="I85" s="227"/>
      <c r="J85" s="209" t="e">
        <f t="shared" si="5"/>
        <v>#DIV/0!</v>
      </c>
      <c r="K85" s="209" t="e">
        <f t="shared" si="6"/>
        <v>#DIV/0!</v>
      </c>
    </row>
    <row r="86" spans="2:11" s="192" customFormat="1" ht="12">
      <c r="B86" s="201">
        <v>67</v>
      </c>
      <c r="C86" s="211" t="s">
        <v>388</v>
      </c>
      <c r="D86" s="226">
        <v>814300</v>
      </c>
      <c r="E86" s="228">
        <f>SUM(E87+E88+E95)</f>
        <v>0</v>
      </c>
      <c r="F86" s="227">
        <f>SUM(F87+F88+F95)</f>
        <v>0</v>
      </c>
      <c r="G86" s="227">
        <f t="shared" si="4"/>
        <v>0</v>
      </c>
      <c r="H86" s="228">
        <f>SUM(H87+H88+H95)</f>
        <v>0</v>
      </c>
      <c r="I86" s="228">
        <f>SUM(I87+I88+I95)</f>
        <v>0</v>
      </c>
      <c r="J86" s="209" t="e">
        <f t="shared" si="5"/>
        <v>#DIV/0!</v>
      </c>
      <c r="K86" s="209" t="e">
        <f t="shared" si="6"/>
        <v>#DIV/0!</v>
      </c>
    </row>
    <row r="87" spans="2:11" s="192" customFormat="1" ht="24" customHeight="1">
      <c r="B87" s="201">
        <v>68</v>
      </c>
      <c r="C87" s="223" t="s">
        <v>389</v>
      </c>
      <c r="D87" s="226">
        <v>814310</v>
      </c>
      <c r="E87" s="228"/>
      <c r="F87" s="227"/>
      <c r="G87" s="227">
        <f t="shared" si="4"/>
        <v>0</v>
      </c>
      <c r="H87" s="227"/>
      <c r="I87" s="227"/>
      <c r="J87" s="209" t="e">
        <f t="shared" si="5"/>
        <v>#DIV/0!</v>
      </c>
      <c r="K87" s="209" t="e">
        <f t="shared" si="6"/>
        <v>#DIV/0!</v>
      </c>
    </row>
    <row r="88" spans="2:11" s="192" customFormat="1" ht="24">
      <c r="B88" s="201">
        <v>69</v>
      </c>
      <c r="C88" s="223" t="s">
        <v>390</v>
      </c>
      <c r="D88" s="226">
        <v>814320</v>
      </c>
      <c r="E88" s="228">
        <f>SUM(E89:E95)</f>
        <v>0</v>
      </c>
      <c r="F88" s="227">
        <f>SUM(F89:F95)</f>
        <v>0</v>
      </c>
      <c r="G88" s="227">
        <f t="shared" si="4"/>
        <v>0</v>
      </c>
      <c r="H88" s="228">
        <f>SUM(H89:H95)</f>
        <v>0</v>
      </c>
      <c r="I88" s="228">
        <f>SUM(I89:I95)</f>
        <v>0</v>
      </c>
      <c r="J88" s="209" t="e">
        <f t="shared" si="5"/>
        <v>#DIV/0!</v>
      </c>
      <c r="K88" s="209" t="e">
        <f t="shared" si="6"/>
        <v>#DIV/0!</v>
      </c>
    </row>
    <row r="89" spans="2:11" s="192" customFormat="1" ht="12">
      <c r="B89" s="201">
        <v>70</v>
      </c>
      <c r="C89" s="247" t="s">
        <v>391</v>
      </c>
      <c r="D89" s="248">
        <v>814321</v>
      </c>
      <c r="E89" s="228"/>
      <c r="F89" s="227"/>
      <c r="G89" s="227">
        <f t="shared" si="4"/>
        <v>0</v>
      </c>
      <c r="H89" s="227"/>
      <c r="I89" s="227"/>
      <c r="J89" s="209" t="e">
        <f t="shared" si="5"/>
        <v>#DIV/0!</v>
      </c>
      <c r="K89" s="209" t="e">
        <f t="shared" si="6"/>
        <v>#DIV/0!</v>
      </c>
    </row>
    <row r="90" spans="2:11" s="192" customFormat="1" ht="12">
      <c r="B90" s="201">
        <v>71</v>
      </c>
      <c r="C90" s="251" t="s">
        <v>392</v>
      </c>
      <c r="D90" s="252">
        <v>814322</v>
      </c>
      <c r="E90" s="228"/>
      <c r="F90" s="227"/>
      <c r="G90" s="227">
        <f t="shared" si="4"/>
        <v>0</v>
      </c>
      <c r="H90" s="227"/>
      <c r="I90" s="227"/>
      <c r="J90" s="209" t="e">
        <f t="shared" si="5"/>
        <v>#DIV/0!</v>
      </c>
      <c r="K90" s="209" t="e">
        <f t="shared" si="6"/>
        <v>#DIV/0!</v>
      </c>
    </row>
    <row r="91" spans="2:11" s="192" customFormat="1" ht="12">
      <c r="B91" s="201">
        <v>72</v>
      </c>
      <c r="C91" s="247" t="s">
        <v>393</v>
      </c>
      <c r="D91" s="248">
        <v>814323</v>
      </c>
      <c r="E91" s="228"/>
      <c r="F91" s="227"/>
      <c r="G91" s="227">
        <f t="shared" si="4"/>
        <v>0</v>
      </c>
      <c r="H91" s="227"/>
      <c r="I91" s="227"/>
      <c r="J91" s="209" t="e">
        <f t="shared" si="5"/>
        <v>#DIV/0!</v>
      </c>
      <c r="K91" s="209" t="e">
        <f t="shared" si="6"/>
        <v>#DIV/0!</v>
      </c>
    </row>
    <row r="92" spans="2:11" s="192" customFormat="1" ht="12">
      <c r="B92" s="201">
        <v>73</v>
      </c>
      <c r="C92" s="247" t="s">
        <v>394</v>
      </c>
      <c r="D92" s="248">
        <v>814324</v>
      </c>
      <c r="E92" s="228"/>
      <c r="F92" s="227"/>
      <c r="G92" s="227">
        <f t="shared" si="4"/>
        <v>0</v>
      </c>
      <c r="H92" s="227"/>
      <c r="I92" s="227"/>
      <c r="J92" s="209" t="e">
        <f t="shared" si="5"/>
        <v>#DIV/0!</v>
      </c>
      <c r="K92" s="209" t="e">
        <f t="shared" si="6"/>
        <v>#DIV/0!</v>
      </c>
    </row>
    <row r="93" spans="2:11" s="221" customFormat="1" ht="12">
      <c r="B93" s="201">
        <v>74</v>
      </c>
      <c r="C93" s="247" t="s">
        <v>395</v>
      </c>
      <c r="D93" s="248">
        <v>814325</v>
      </c>
      <c r="E93" s="228"/>
      <c r="F93" s="227"/>
      <c r="G93" s="227">
        <f t="shared" si="4"/>
        <v>0</v>
      </c>
      <c r="H93" s="227"/>
      <c r="I93" s="227"/>
      <c r="J93" s="209" t="e">
        <f t="shared" si="5"/>
        <v>#DIV/0!</v>
      </c>
      <c r="K93" s="209" t="e">
        <f t="shared" si="6"/>
        <v>#DIV/0!</v>
      </c>
    </row>
    <row r="94" spans="2:11" s="221" customFormat="1" ht="12">
      <c r="B94" s="201">
        <v>75</v>
      </c>
      <c r="C94" s="247" t="s">
        <v>396</v>
      </c>
      <c r="D94" s="248">
        <v>814327</v>
      </c>
      <c r="E94" s="228"/>
      <c r="F94" s="227"/>
      <c r="G94" s="227"/>
      <c r="H94" s="227"/>
      <c r="I94" s="227"/>
      <c r="J94" s="209" t="e">
        <f>SUM(H94/G94)</f>
        <v>#DIV/0!</v>
      </c>
      <c r="K94" s="209" t="e">
        <f>SUM(H94/I94)</f>
        <v>#DIV/0!</v>
      </c>
    </row>
    <row r="95" spans="2:11" s="192" customFormat="1" ht="12">
      <c r="B95" s="201">
        <v>76</v>
      </c>
      <c r="C95" s="223" t="s">
        <v>397</v>
      </c>
      <c r="D95" s="226">
        <v>814330</v>
      </c>
      <c r="E95" s="228"/>
      <c r="F95" s="227"/>
      <c r="G95" s="227">
        <f t="shared" si="4"/>
        <v>0</v>
      </c>
      <c r="H95" s="227"/>
      <c r="I95" s="227"/>
      <c r="J95" s="209" t="e">
        <f t="shared" si="5"/>
        <v>#DIV/0!</v>
      </c>
      <c r="K95" s="209" t="e">
        <f t="shared" si="6"/>
        <v>#DIV/0!</v>
      </c>
    </row>
    <row r="96" spans="2:11" s="221" customFormat="1" ht="15" customHeight="1">
      <c r="B96" s="201">
        <v>77</v>
      </c>
      <c r="C96" s="219" t="s">
        <v>398</v>
      </c>
      <c r="D96" s="246">
        <v>815000</v>
      </c>
      <c r="E96" s="225">
        <f>SUM(E97:E99)</f>
        <v>0</v>
      </c>
      <c r="F96" s="208">
        <f>SUM(F97:F99)</f>
        <v>0</v>
      </c>
      <c r="G96" s="208">
        <f t="shared" si="4"/>
        <v>0</v>
      </c>
      <c r="H96" s="225">
        <f>SUM(H97:H99)</f>
        <v>0</v>
      </c>
      <c r="I96" s="225">
        <f>SUM(I97:I99)</f>
        <v>0</v>
      </c>
      <c r="J96" s="209" t="e">
        <f t="shared" si="5"/>
        <v>#DIV/0!</v>
      </c>
      <c r="K96" s="209" t="e">
        <f t="shared" si="6"/>
        <v>#DIV/0!</v>
      </c>
    </row>
    <row r="97" spans="2:11" s="192" customFormat="1" ht="12">
      <c r="B97" s="201">
        <v>78</v>
      </c>
      <c r="C97" s="223" t="s">
        <v>386</v>
      </c>
      <c r="D97" s="226">
        <v>815100</v>
      </c>
      <c r="E97" s="228"/>
      <c r="F97" s="227"/>
      <c r="G97" s="227">
        <f t="shared" si="4"/>
        <v>0</v>
      </c>
      <c r="H97" s="227"/>
      <c r="I97" s="227"/>
      <c r="J97" s="209" t="e">
        <f t="shared" si="5"/>
        <v>#DIV/0!</v>
      </c>
      <c r="K97" s="209" t="e">
        <f t="shared" si="6"/>
        <v>#DIV/0!</v>
      </c>
    </row>
    <row r="98" spans="2:11" s="192" customFormat="1" ht="12">
      <c r="B98" s="201">
        <v>79</v>
      </c>
      <c r="C98" s="249" t="s">
        <v>387</v>
      </c>
      <c r="D98" s="250">
        <v>815200</v>
      </c>
      <c r="E98" s="228"/>
      <c r="F98" s="227"/>
      <c r="G98" s="227">
        <f t="shared" si="4"/>
        <v>0</v>
      </c>
      <c r="H98" s="227"/>
      <c r="I98" s="227"/>
      <c r="J98" s="209" t="e">
        <f t="shared" si="5"/>
        <v>#DIV/0!</v>
      </c>
      <c r="K98" s="209" t="e">
        <f t="shared" si="6"/>
        <v>#DIV/0!</v>
      </c>
    </row>
    <row r="99" spans="2:11" s="192" customFormat="1" ht="12">
      <c r="B99" s="201">
        <v>80</v>
      </c>
      <c r="C99" s="223" t="s">
        <v>399</v>
      </c>
      <c r="D99" s="226">
        <v>815300</v>
      </c>
      <c r="E99" s="228">
        <f>SUM(E100+E101+E108)</f>
        <v>0</v>
      </c>
      <c r="F99" s="227">
        <f>SUM(F100+F101+F108)</f>
        <v>0</v>
      </c>
      <c r="G99" s="227">
        <f t="shared" si="4"/>
        <v>0</v>
      </c>
      <c r="H99" s="228">
        <f>SUM(H100+H101+H108)</f>
        <v>0</v>
      </c>
      <c r="I99" s="228">
        <f>SUM(I100+I101+I108)</f>
        <v>0</v>
      </c>
      <c r="J99" s="209" t="e">
        <f t="shared" si="5"/>
        <v>#DIV/0!</v>
      </c>
      <c r="K99" s="209" t="e">
        <f t="shared" si="6"/>
        <v>#DIV/0!</v>
      </c>
    </row>
    <row r="100" spans="2:11" s="192" customFormat="1" ht="12">
      <c r="B100" s="201">
        <v>81</v>
      </c>
      <c r="C100" s="223" t="s">
        <v>400</v>
      </c>
      <c r="D100" s="226">
        <v>815310</v>
      </c>
      <c r="E100" s="228"/>
      <c r="F100" s="227"/>
      <c r="G100" s="227">
        <f t="shared" si="4"/>
        <v>0</v>
      </c>
      <c r="H100" s="227"/>
      <c r="I100" s="227"/>
      <c r="J100" s="209" t="e">
        <f t="shared" si="5"/>
        <v>#DIV/0!</v>
      </c>
      <c r="K100" s="209" t="e">
        <f t="shared" si="6"/>
        <v>#DIV/0!</v>
      </c>
    </row>
    <row r="101" spans="2:11" s="192" customFormat="1" ht="25.5" customHeight="1">
      <c r="B101" s="201">
        <v>82</v>
      </c>
      <c r="C101" s="223" t="s">
        <v>401</v>
      </c>
      <c r="D101" s="226">
        <v>815320</v>
      </c>
      <c r="E101" s="228">
        <f>SUM(E102:E106)</f>
        <v>0</v>
      </c>
      <c r="F101" s="227">
        <f>SUM(F102:F106)</f>
        <v>0</v>
      </c>
      <c r="G101" s="227">
        <f t="shared" si="4"/>
        <v>0</v>
      </c>
      <c r="H101" s="228">
        <f>SUM(H102:H106)</f>
        <v>0</v>
      </c>
      <c r="I101" s="228">
        <f>SUM(I102:I106)</f>
        <v>0</v>
      </c>
      <c r="J101" s="209" t="e">
        <f t="shared" si="5"/>
        <v>#DIV/0!</v>
      </c>
      <c r="K101" s="209" t="e">
        <f t="shared" si="6"/>
        <v>#DIV/0!</v>
      </c>
    </row>
    <row r="102" spans="2:11" s="192" customFormat="1" ht="12">
      <c r="B102" s="201">
        <v>83</v>
      </c>
      <c r="C102" s="247" t="s">
        <v>391</v>
      </c>
      <c r="D102" s="248">
        <v>815321</v>
      </c>
      <c r="E102" s="228"/>
      <c r="F102" s="227"/>
      <c r="G102" s="227">
        <f t="shared" si="4"/>
        <v>0</v>
      </c>
      <c r="H102" s="227"/>
      <c r="I102" s="227"/>
      <c r="J102" s="209" t="e">
        <f t="shared" si="5"/>
        <v>#DIV/0!</v>
      </c>
      <c r="K102" s="209" t="e">
        <f t="shared" si="6"/>
        <v>#DIV/0!</v>
      </c>
    </row>
    <row r="103" spans="2:11" s="192" customFormat="1" ht="12">
      <c r="B103" s="201">
        <v>84</v>
      </c>
      <c r="C103" s="247" t="s">
        <v>392</v>
      </c>
      <c r="D103" s="248">
        <v>815322</v>
      </c>
      <c r="E103" s="228"/>
      <c r="F103" s="227"/>
      <c r="G103" s="227">
        <f t="shared" si="4"/>
        <v>0</v>
      </c>
      <c r="H103" s="227"/>
      <c r="I103" s="227"/>
      <c r="J103" s="209" t="e">
        <f t="shared" si="5"/>
        <v>#DIV/0!</v>
      </c>
      <c r="K103" s="209" t="e">
        <f t="shared" si="6"/>
        <v>#DIV/0!</v>
      </c>
    </row>
    <row r="104" spans="2:11" s="192" customFormat="1" ht="12">
      <c r="B104" s="201">
        <v>85</v>
      </c>
      <c r="C104" s="247" t="s">
        <v>393</v>
      </c>
      <c r="D104" s="248">
        <v>815323</v>
      </c>
      <c r="E104" s="228"/>
      <c r="F104" s="227"/>
      <c r="G104" s="227">
        <f t="shared" si="4"/>
        <v>0</v>
      </c>
      <c r="H104" s="227"/>
      <c r="I104" s="227"/>
      <c r="J104" s="209" t="e">
        <f t="shared" si="5"/>
        <v>#DIV/0!</v>
      </c>
      <c r="K104" s="209" t="e">
        <f t="shared" si="6"/>
        <v>#DIV/0!</v>
      </c>
    </row>
    <row r="105" spans="2:11" s="221" customFormat="1" ht="12">
      <c r="B105" s="201">
        <v>86</v>
      </c>
      <c r="C105" s="247" t="s">
        <v>394</v>
      </c>
      <c r="D105" s="248">
        <v>815324</v>
      </c>
      <c r="E105" s="228"/>
      <c r="F105" s="227"/>
      <c r="G105" s="227">
        <f t="shared" si="4"/>
        <v>0</v>
      </c>
      <c r="H105" s="227"/>
      <c r="I105" s="227"/>
      <c r="J105" s="209" t="e">
        <f t="shared" si="5"/>
        <v>#DIV/0!</v>
      </c>
      <c r="K105" s="209" t="e">
        <f t="shared" si="6"/>
        <v>#DIV/0!</v>
      </c>
    </row>
    <row r="106" spans="2:11" s="192" customFormat="1" ht="12">
      <c r="B106" s="201">
        <v>87</v>
      </c>
      <c r="C106" s="247" t="s">
        <v>395</v>
      </c>
      <c r="D106" s="248">
        <v>815325</v>
      </c>
      <c r="E106" s="228"/>
      <c r="F106" s="227"/>
      <c r="G106" s="227">
        <f t="shared" si="4"/>
        <v>0</v>
      </c>
      <c r="H106" s="227"/>
      <c r="I106" s="227"/>
      <c r="J106" s="209" t="e">
        <f t="shared" si="5"/>
        <v>#DIV/0!</v>
      </c>
      <c r="K106" s="209" t="e">
        <f t="shared" si="6"/>
        <v>#DIV/0!</v>
      </c>
    </row>
    <row r="107" spans="2:11" s="192" customFormat="1" ht="12">
      <c r="B107" s="201">
        <v>88</v>
      </c>
      <c r="C107" s="247" t="s">
        <v>396</v>
      </c>
      <c r="D107" s="248">
        <v>815327</v>
      </c>
      <c r="E107" s="228"/>
      <c r="F107" s="227"/>
      <c r="G107" s="227"/>
      <c r="H107" s="227"/>
      <c r="I107" s="227"/>
      <c r="J107" s="209" t="e">
        <f>SUM(H107/G107)</f>
        <v>#DIV/0!</v>
      </c>
      <c r="K107" s="209" t="e">
        <f>SUM(H107/I107)</f>
        <v>#DIV/0!</v>
      </c>
    </row>
    <row r="108" spans="2:11" s="192" customFormat="1" ht="12">
      <c r="B108" s="201">
        <v>89</v>
      </c>
      <c r="C108" s="223" t="s">
        <v>402</v>
      </c>
      <c r="D108" s="226">
        <v>815330</v>
      </c>
      <c r="E108" s="228"/>
      <c r="F108" s="227"/>
      <c r="G108" s="227">
        <f t="shared" si="4"/>
        <v>0</v>
      </c>
      <c r="H108" s="227"/>
      <c r="I108" s="227"/>
      <c r="J108" s="209" t="e">
        <f t="shared" si="5"/>
        <v>#DIV/0!</v>
      </c>
      <c r="K108" s="209" t="e">
        <f t="shared" si="6"/>
        <v>#DIV/0!</v>
      </c>
    </row>
    <row r="109" spans="2:11" s="192" customFormat="1" ht="25.5" customHeight="1">
      <c r="B109" s="201">
        <v>90</v>
      </c>
      <c r="C109" s="202" t="s">
        <v>403</v>
      </c>
      <c r="D109" s="203"/>
      <c r="E109" s="204">
        <f>SUM(E18+E23+E41+E57)</f>
        <v>0</v>
      </c>
      <c r="F109" s="204">
        <f>SUM(F18+F23+F41+F57)</f>
        <v>0</v>
      </c>
      <c r="G109" s="204">
        <f>SUM(E109:F109)</f>
        <v>0</v>
      </c>
      <c r="H109" s="204">
        <f>SUM(H18+H23+H41+H57)</f>
        <v>1666</v>
      </c>
      <c r="I109" s="204">
        <f>SUM(I18+I23+I41+I57)</f>
        <v>18046.349999999999</v>
      </c>
      <c r="J109" s="205" t="e">
        <f>SUM(H109/G109)</f>
        <v>#DIV/0!</v>
      </c>
      <c r="K109" s="205">
        <f>SUM(H109/I109)</f>
        <v>9.2317837124958793E-2</v>
      </c>
    </row>
    <row r="111" spans="2:11">
      <c r="C111" s="256"/>
      <c r="D111" s="257"/>
      <c r="H111" s="258" t="s">
        <v>103</v>
      </c>
    </row>
    <row r="112" spans="2:11">
      <c r="B112" s="155"/>
      <c r="C112" s="256"/>
      <c r="D112" s="257"/>
      <c r="E112" s="155"/>
      <c r="F112" s="155"/>
      <c r="G112" s="155"/>
      <c r="H112" s="259" t="s">
        <v>404</v>
      </c>
      <c r="I112" s="1343"/>
      <c r="J112" s="1343"/>
    </row>
    <row r="113" spans="2:10">
      <c r="B113" s="155"/>
      <c r="C113" s="256"/>
      <c r="D113" s="257"/>
      <c r="E113" s="155"/>
      <c r="F113" s="155"/>
      <c r="G113" s="155"/>
      <c r="H113" s="1308" t="s">
        <v>1688</v>
      </c>
      <c r="I113" s="155"/>
      <c r="J113" s="155"/>
    </row>
    <row r="114" spans="2:10">
      <c r="B114" s="155"/>
      <c r="C114" s="256"/>
      <c r="D114" s="257"/>
      <c r="E114" s="155"/>
      <c r="F114" s="155"/>
      <c r="G114" s="155"/>
      <c r="H114" s="155"/>
      <c r="I114" s="155"/>
      <c r="J114" s="155"/>
    </row>
    <row r="115" spans="2:10">
      <c r="B115" s="155"/>
      <c r="C115" s="256"/>
      <c r="D115" s="257"/>
      <c r="E115" s="155"/>
      <c r="F115" s="155"/>
      <c r="G115" s="155"/>
      <c r="H115" s="155"/>
      <c r="I115" s="155"/>
      <c r="J115" s="155"/>
    </row>
    <row r="116" spans="2:10">
      <c r="B116" s="155"/>
      <c r="C116" s="256"/>
      <c r="D116" s="257"/>
      <c r="E116" s="155"/>
      <c r="F116" s="155"/>
      <c r="G116" s="155"/>
      <c r="H116" s="155"/>
      <c r="I116" s="155"/>
      <c r="J116" s="155"/>
    </row>
    <row r="117" spans="2:10">
      <c r="B117" s="155"/>
      <c r="C117" s="260"/>
      <c r="D117" s="257"/>
      <c r="E117" s="155"/>
      <c r="F117" s="155"/>
      <c r="G117" s="155"/>
      <c r="H117" s="155"/>
      <c r="I117" s="155"/>
      <c r="J117" s="155"/>
    </row>
    <row r="118" spans="2:10">
      <c r="B118" s="155"/>
      <c r="C118" s="256"/>
      <c r="D118" s="257"/>
      <c r="E118" s="155"/>
      <c r="F118" s="155"/>
      <c r="G118" s="155"/>
      <c r="H118" s="155"/>
      <c r="I118" s="155"/>
      <c r="J118" s="155"/>
    </row>
  </sheetData>
  <sheetProtection password="A868" sheet="1" objects="1" scenarios="1" selectLockedCells="1" selectUnlockedCells="1"/>
  <mergeCells count="4">
    <mergeCell ref="I112:J112"/>
    <mergeCell ref="B13:K13"/>
    <mergeCell ref="B14:K14"/>
    <mergeCell ref="C3:D3"/>
  </mergeCells>
  <pageMargins left="0.7" right="0.7" top="0.75" bottom="0.75" header="0.3" footer="0.3"/>
  <pageSetup paperSize="9" scale="9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view="pageBreakPreview" zoomScaleNormal="100" zoomScaleSheetLayoutView="100" workbookViewId="0">
      <selection activeCell="H21" sqref="H21"/>
    </sheetView>
  </sheetViews>
  <sheetFormatPr defaultRowHeight="12.75"/>
  <cols>
    <col min="1" max="1" width="10.296875" style="364" customWidth="1"/>
    <col min="2" max="2" width="25.69921875" style="365" customWidth="1"/>
    <col min="3" max="4" width="9.69921875" style="365" customWidth="1"/>
    <col min="5" max="5" width="10.19921875" style="365" customWidth="1"/>
    <col min="6" max="6" width="12.59765625" style="365" customWidth="1"/>
    <col min="7" max="7" width="9.69921875" style="365" customWidth="1"/>
    <col min="8" max="8" width="10.19921875" style="365" customWidth="1"/>
    <col min="9" max="9" width="9.69921875" style="365" customWidth="1"/>
    <col min="10" max="10" width="8.796875" style="365"/>
    <col min="11" max="11" width="6.3984375" style="365" customWidth="1"/>
    <col min="12" max="16384" width="8.796875" style="365"/>
  </cols>
  <sheetData>
    <row r="1" spans="1:8" s="879" customFormat="1" ht="15">
      <c r="A1" s="705" t="s">
        <v>55</v>
      </c>
      <c r="E1" s="880"/>
      <c r="F1" s="710" t="s">
        <v>460</v>
      </c>
    </row>
    <row r="2" spans="1:8" s="879" customFormat="1" ht="30" customHeight="1">
      <c r="A2" s="748" t="s">
        <v>15</v>
      </c>
      <c r="B2" s="881" t="s">
        <v>314</v>
      </c>
      <c r="E2" s="750"/>
      <c r="F2" s="749" t="s">
        <v>31</v>
      </c>
      <c r="G2" s="879" t="s">
        <v>414</v>
      </c>
    </row>
    <row r="3" spans="1:8" s="879" customFormat="1" ht="15" customHeight="1">
      <c r="A3" s="751"/>
      <c r="E3" s="750"/>
      <c r="F3" s="749"/>
    </row>
    <row r="4" spans="1:8" s="879" customFormat="1" ht="15" customHeight="1">
      <c r="A4" s="754" t="s">
        <v>19</v>
      </c>
      <c r="B4" s="881" t="s">
        <v>314</v>
      </c>
      <c r="E4" s="750"/>
      <c r="F4" s="749" t="s">
        <v>20</v>
      </c>
      <c r="G4" s="879" t="s">
        <v>414</v>
      </c>
    </row>
    <row r="5" spans="1:8" s="879" customFormat="1" ht="15" customHeight="1">
      <c r="A5" s="882"/>
      <c r="E5" s="750"/>
      <c r="F5" s="749"/>
    </row>
    <row r="6" spans="1:8" s="879" customFormat="1" ht="15" customHeight="1">
      <c r="A6" s="749" t="s">
        <v>16</v>
      </c>
      <c r="B6" s="879" t="s">
        <v>461</v>
      </c>
      <c r="E6" s="750"/>
      <c r="F6" s="749" t="s">
        <v>30</v>
      </c>
      <c r="G6" s="879" t="s">
        <v>414</v>
      </c>
    </row>
    <row r="7" spans="1:8" s="879" customFormat="1" ht="15" customHeight="1">
      <c r="A7" s="761"/>
      <c r="E7" s="750"/>
      <c r="F7" s="749"/>
    </row>
    <row r="8" spans="1:8" s="879" customFormat="1" ht="15" customHeight="1">
      <c r="A8" s="749" t="s">
        <v>17</v>
      </c>
      <c r="B8" s="879" t="s">
        <v>461</v>
      </c>
      <c r="E8" s="883"/>
      <c r="F8" s="764" t="s">
        <v>23</v>
      </c>
      <c r="G8" s="884" t="s">
        <v>414</v>
      </c>
    </row>
    <row r="9" spans="1:8" s="879" customFormat="1" ht="15" customHeight="1">
      <c r="A9" s="873"/>
      <c r="E9" s="750"/>
      <c r="F9" s="764" t="s">
        <v>54</v>
      </c>
      <c r="G9" s="884" t="s">
        <v>414</v>
      </c>
    </row>
    <row r="10" spans="1:8" s="879" customFormat="1" ht="15" customHeight="1">
      <c r="A10" s="873"/>
      <c r="E10" s="883"/>
      <c r="F10" s="764" t="s">
        <v>24</v>
      </c>
      <c r="G10" s="884" t="s">
        <v>414</v>
      </c>
    </row>
    <row r="11" spans="1:8" s="879" customFormat="1" ht="15" customHeight="1">
      <c r="A11" s="873"/>
      <c r="H11" s="885"/>
    </row>
    <row r="12" spans="1:8" s="879" customFormat="1" ht="15" customHeight="1">
      <c r="A12" s="1399" t="s">
        <v>462</v>
      </c>
      <c r="B12" s="1399"/>
      <c r="C12" s="1399"/>
      <c r="D12" s="1399"/>
      <c r="E12" s="1399"/>
      <c r="F12" s="1399"/>
      <c r="G12" s="1399"/>
      <c r="H12" s="1399"/>
    </row>
    <row r="13" spans="1:8" s="879" customFormat="1" ht="15" customHeight="1">
      <c r="A13" s="1399" t="s">
        <v>463</v>
      </c>
      <c r="B13" s="1399"/>
      <c r="C13" s="1399"/>
      <c r="D13" s="1399"/>
      <c r="E13" s="1399"/>
      <c r="F13" s="1399"/>
      <c r="G13" s="1399"/>
      <c r="H13" s="1399"/>
    </row>
    <row r="14" spans="1:8" s="879" customFormat="1" ht="15" customHeight="1">
      <c r="A14" s="873"/>
    </row>
    <row r="15" spans="1:8" s="879" customFormat="1" ht="15" customHeight="1">
      <c r="A15" s="1400" t="s">
        <v>464</v>
      </c>
      <c r="B15" s="1400"/>
      <c r="C15" s="1400"/>
      <c r="D15" s="1400"/>
      <c r="E15" s="1400"/>
      <c r="F15" s="1400"/>
      <c r="G15" s="1400"/>
      <c r="H15" s="1400"/>
    </row>
    <row r="16" spans="1:8" s="879" customFormat="1" ht="15" customHeight="1">
      <c r="A16" s="873"/>
      <c r="H16" s="741" t="s">
        <v>58</v>
      </c>
    </row>
    <row r="17" spans="1:8" s="869" customFormat="1" ht="25.5">
      <c r="A17" s="876" t="s">
        <v>465</v>
      </c>
      <c r="B17" s="877" t="s">
        <v>466</v>
      </c>
      <c r="C17" s="878" t="s">
        <v>467</v>
      </c>
      <c r="D17" s="878" t="s">
        <v>468</v>
      </c>
      <c r="E17" s="878" t="s">
        <v>469</v>
      </c>
      <c r="F17" s="878" t="s">
        <v>470</v>
      </c>
      <c r="G17" s="878" t="s">
        <v>471</v>
      </c>
      <c r="H17" s="878" t="s">
        <v>472</v>
      </c>
    </row>
    <row r="18" spans="1:8" s="869" customFormat="1" ht="12" customHeight="1">
      <c r="A18" s="866">
        <v>1</v>
      </c>
      <c r="B18" s="867">
        <v>2</v>
      </c>
      <c r="C18" s="867">
        <v>3</v>
      </c>
      <c r="D18" s="867">
        <v>4</v>
      </c>
      <c r="E18" s="867">
        <v>5</v>
      </c>
      <c r="F18" s="867">
        <v>6</v>
      </c>
      <c r="G18" s="868">
        <v>7</v>
      </c>
      <c r="H18" s="868">
        <v>8</v>
      </c>
    </row>
    <row r="19" spans="1:8" s="869" customFormat="1" ht="12" customHeight="1">
      <c r="A19" s="870" t="s">
        <v>901</v>
      </c>
      <c r="B19" s="871" t="s">
        <v>902</v>
      </c>
      <c r="C19" s="867"/>
      <c r="D19" s="867"/>
      <c r="E19" s="867"/>
      <c r="F19" s="867"/>
      <c r="G19" s="868"/>
      <c r="H19" s="868"/>
    </row>
    <row r="20" spans="1:8" s="869" customFormat="1" ht="12" customHeight="1">
      <c r="A20" s="870" t="s">
        <v>903</v>
      </c>
      <c r="B20" s="871" t="s">
        <v>904</v>
      </c>
      <c r="C20" s="867"/>
      <c r="D20" s="867"/>
      <c r="E20" s="867"/>
      <c r="F20" s="867"/>
      <c r="G20" s="868"/>
      <c r="H20" s="868"/>
    </row>
    <row r="21" spans="1:8" s="869" customFormat="1" ht="12" customHeight="1">
      <c r="A21" s="870" t="s">
        <v>905</v>
      </c>
      <c r="B21" s="871" t="s">
        <v>906</v>
      </c>
      <c r="C21" s="867"/>
      <c r="D21" s="867"/>
      <c r="E21" s="867"/>
      <c r="F21" s="867"/>
      <c r="G21" s="868"/>
      <c r="H21" s="868"/>
    </row>
    <row r="22" spans="1:8" s="869" customFormat="1" ht="12" customHeight="1">
      <c r="A22" s="870" t="s">
        <v>907</v>
      </c>
      <c r="B22" s="871" t="s">
        <v>908</v>
      </c>
      <c r="C22" s="867"/>
      <c r="D22" s="867"/>
      <c r="E22" s="867"/>
      <c r="F22" s="867"/>
      <c r="G22" s="868"/>
      <c r="H22" s="868"/>
    </row>
    <row r="23" spans="1:8" s="869" customFormat="1" ht="12" customHeight="1">
      <c r="A23" s="870" t="s">
        <v>909</v>
      </c>
      <c r="B23" s="871" t="s">
        <v>810</v>
      </c>
      <c r="C23" s="867"/>
      <c r="D23" s="867"/>
      <c r="E23" s="867"/>
      <c r="F23" s="867"/>
      <c r="G23" s="868"/>
      <c r="H23" s="868"/>
    </row>
    <row r="24" spans="1:8" s="869" customFormat="1" ht="12" customHeight="1">
      <c r="A24" s="870" t="s">
        <v>910</v>
      </c>
      <c r="B24" s="871" t="s">
        <v>911</v>
      </c>
      <c r="C24" s="867"/>
      <c r="D24" s="867"/>
      <c r="E24" s="867"/>
      <c r="F24" s="867"/>
      <c r="G24" s="868"/>
      <c r="H24" s="868"/>
    </row>
    <row r="25" spans="1:8" s="869" customFormat="1" ht="12" customHeight="1">
      <c r="A25" s="870" t="s">
        <v>912</v>
      </c>
      <c r="B25" s="871" t="s">
        <v>913</v>
      </c>
      <c r="C25" s="867"/>
      <c r="D25" s="867"/>
      <c r="E25" s="867"/>
      <c r="F25" s="867"/>
      <c r="G25" s="868"/>
      <c r="H25" s="868"/>
    </row>
    <row r="26" spans="1:8" s="869" customFormat="1" ht="12" customHeight="1">
      <c r="A26" s="870" t="s">
        <v>914</v>
      </c>
      <c r="B26" s="871" t="s">
        <v>915</v>
      </c>
      <c r="C26" s="867"/>
      <c r="D26" s="867"/>
      <c r="E26" s="867"/>
      <c r="F26" s="867"/>
      <c r="G26" s="868"/>
      <c r="H26" s="868"/>
    </row>
    <row r="27" spans="1:8" s="869" customFormat="1" ht="12" customHeight="1">
      <c r="A27" s="870" t="s">
        <v>916</v>
      </c>
      <c r="B27" s="871" t="s">
        <v>917</v>
      </c>
      <c r="C27" s="867"/>
      <c r="D27" s="867"/>
      <c r="E27" s="867"/>
      <c r="F27" s="867"/>
      <c r="G27" s="868"/>
      <c r="H27" s="868"/>
    </row>
    <row r="28" spans="1:8" s="869" customFormat="1" ht="12" customHeight="1">
      <c r="A28" s="870" t="s">
        <v>918</v>
      </c>
      <c r="B28" s="871" t="s">
        <v>919</v>
      </c>
      <c r="C28" s="867"/>
      <c r="D28" s="867"/>
      <c r="E28" s="867"/>
      <c r="F28" s="867"/>
      <c r="G28" s="868"/>
      <c r="H28" s="868"/>
    </row>
    <row r="29" spans="1:8" s="869" customFormat="1" ht="12" customHeight="1">
      <c r="A29" s="870" t="s">
        <v>920</v>
      </c>
      <c r="B29" s="871" t="s">
        <v>921</v>
      </c>
      <c r="C29" s="867"/>
      <c r="D29" s="867"/>
      <c r="E29" s="867"/>
      <c r="F29" s="867"/>
      <c r="G29" s="868"/>
      <c r="H29" s="868"/>
    </row>
    <row r="30" spans="1:8" s="869" customFormat="1" ht="12" customHeight="1">
      <c r="A30" s="870" t="s">
        <v>922</v>
      </c>
      <c r="B30" s="871" t="s">
        <v>923</v>
      </c>
      <c r="C30" s="867"/>
      <c r="D30" s="867"/>
      <c r="E30" s="867"/>
      <c r="F30" s="867"/>
      <c r="G30" s="868"/>
      <c r="H30" s="868"/>
    </row>
    <row r="31" spans="1:8" s="869" customFormat="1" ht="12" customHeight="1">
      <c r="A31" s="870" t="s">
        <v>924</v>
      </c>
      <c r="B31" s="871" t="s">
        <v>817</v>
      </c>
      <c r="C31" s="867"/>
      <c r="D31" s="867"/>
      <c r="E31" s="867"/>
      <c r="F31" s="867"/>
      <c r="G31" s="868"/>
      <c r="H31" s="868"/>
    </row>
    <row r="32" spans="1:8" s="869" customFormat="1" ht="12" customHeight="1">
      <c r="A32" s="870" t="s">
        <v>925</v>
      </c>
      <c r="B32" s="871" t="s">
        <v>926</v>
      </c>
      <c r="C32" s="867"/>
      <c r="D32" s="867"/>
      <c r="E32" s="867"/>
      <c r="F32" s="867"/>
      <c r="G32" s="868"/>
      <c r="H32" s="868"/>
    </row>
    <row r="33" spans="1:8" s="869" customFormat="1" ht="12" customHeight="1">
      <c r="A33" s="870" t="s">
        <v>927</v>
      </c>
      <c r="B33" s="871" t="s">
        <v>928</v>
      </c>
      <c r="C33" s="867"/>
      <c r="D33" s="867"/>
      <c r="E33" s="867"/>
      <c r="F33" s="867"/>
      <c r="G33" s="868"/>
      <c r="H33" s="868"/>
    </row>
    <row r="34" spans="1:8" s="869" customFormat="1" ht="12" customHeight="1">
      <c r="A34" s="870" t="s">
        <v>929</v>
      </c>
      <c r="B34" s="871" t="s">
        <v>930</v>
      </c>
      <c r="C34" s="867"/>
      <c r="D34" s="867"/>
      <c r="E34" s="867"/>
      <c r="F34" s="867"/>
      <c r="G34" s="868"/>
      <c r="H34" s="868"/>
    </row>
    <row r="35" spans="1:8" s="869" customFormat="1" ht="12" customHeight="1">
      <c r="A35" s="870" t="s">
        <v>931</v>
      </c>
      <c r="B35" s="871" t="s">
        <v>865</v>
      </c>
      <c r="C35" s="867"/>
      <c r="D35" s="867"/>
      <c r="E35" s="867"/>
      <c r="F35" s="867"/>
      <c r="G35" s="868"/>
      <c r="H35" s="868"/>
    </row>
    <row r="36" spans="1:8" s="869" customFormat="1" ht="12" customHeight="1">
      <c r="A36" s="870" t="s">
        <v>932</v>
      </c>
      <c r="B36" s="871" t="s">
        <v>1065</v>
      </c>
      <c r="C36" s="867"/>
      <c r="D36" s="867"/>
      <c r="E36" s="867"/>
      <c r="F36" s="867"/>
      <c r="G36" s="868"/>
      <c r="H36" s="868"/>
    </row>
    <row r="37" spans="1:8" s="869" customFormat="1" ht="12" customHeight="1">
      <c r="A37" s="870" t="s">
        <v>933</v>
      </c>
      <c r="B37" s="871" t="s">
        <v>934</v>
      </c>
      <c r="C37" s="867"/>
      <c r="D37" s="867"/>
      <c r="E37" s="867"/>
      <c r="F37" s="867"/>
      <c r="G37" s="868"/>
      <c r="H37" s="868"/>
    </row>
    <row r="38" spans="1:8" s="869" customFormat="1" ht="12" customHeight="1">
      <c r="A38" s="870" t="s">
        <v>935</v>
      </c>
      <c r="B38" s="871" t="s">
        <v>821</v>
      </c>
      <c r="C38" s="867"/>
      <c r="D38" s="867"/>
      <c r="E38" s="867"/>
      <c r="F38" s="867"/>
      <c r="G38" s="868"/>
      <c r="H38" s="868"/>
    </row>
    <row r="39" spans="1:8" s="869" customFormat="1" ht="12" customHeight="1">
      <c r="A39" s="870" t="s">
        <v>936</v>
      </c>
      <c r="B39" s="871" t="s">
        <v>823</v>
      </c>
      <c r="C39" s="867"/>
      <c r="D39" s="867"/>
      <c r="E39" s="867"/>
      <c r="F39" s="867"/>
      <c r="G39" s="868"/>
      <c r="H39" s="868"/>
    </row>
    <row r="40" spans="1:8" s="869" customFormat="1" ht="12" customHeight="1">
      <c r="A40" s="870" t="s">
        <v>937</v>
      </c>
      <c r="B40" s="871" t="s">
        <v>938</v>
      </c>
      <c r="C40" s="867"/>
      <c r="D40" s="867"/>
      <c r="E40" s="867"/>
      <c r="F40" s="867"/>
      <c r="G40" s="868"/>
      <c r="H40" s="868"/>
    </row>
    <row r="41" spans="1:8" s="869" customFormat="1" ht="12" customHeight="1">
      <c r="A41" s="870" t="s">
        <v>939</v>
      </c>
      <c r="B41" s="871" t="s">
        <v>827</v>
      </c>
      <c r="C41" s="867"/>
      <c r="D41" s="867"/>
      <c r="E41" s="867"/>
      <c r="F41" s="867"/>
      <c r="G41" s="868"/>
      <c r="H41" s="868"/>
    </row>
    <row r="42" spans="1:8" s="869" customFormat="1" ht="12" customHeight="1">
      <c r="A42" s="870" t="s">
        <v>940</v>
      </c>
      <c r="B42" s="871" t="s">
        <v>829</v>
      </c>
      <c r="C42" s="867"/>
      <c r="D42" s="867"/>
      <c r="E42" s="867"/>
      <c r="F42" s="867"/>
      <c r="G42" s="868"/>
      <c r="H42" s="868"/>
    </row>
    <row r="43" spans="1:8" s="869" customFormat="1" ht="12" customHeight="1">
      <c r="A43" s="870" t="s">
        <v>941</v>
      </c>
      <c r="B43" s="871" t="s">
        <v>831</v>
      </c>
      <c r="C43" s="867"/>
      <c r="D43" s="867"/>
      <c r="E43" s="867"/>
      <c r="F43" s="867"/>
      <c r="G43" s="868"/>
      <c r="H43" s="868"/>
    </row>
    <row r="44" spans="1:8" s="869" customFormat="1" ht="12" customHeight="1">
      <c r="A44" s="870" t="s">
        <v>942</v>
      </c>
      <c r="B44" s="871" t="s">
        <v>943</v>
      </c>
      <c r="C44" s="867"/>
      <c r="D44" s="867"/>
      <c r="E44" s="867"/>
      <c r="F44" s="867"/>
      <c r="G44" s="868"/>
      <c r="H44" s="868"/>
    </row>
    <row r="45" spans="1:8" s="869" customFormat="1" ht="12" customHeight="1">
      <c r="A45" s="870" t="s">
        <v>944</v>
      </c>
      <c r="B45" s="871" t="s">
        <v>945</v>
      </c>
      <c r="C45" s="867"/>
      <c r="D45" s="867"/>
      <c r="E45" s="867"/>
      <c r="F45" s="867"/>
      <c r="G45" s="868"/>
      <c r="H45" s="868"/>
    </row>
    <row r="46" spans="1:8" s="869" customFormat="1" ht="12" customHeight="1">
      <c r="A46" s="870" t="s">
        <v>946</v>
      </c>
      <c r="B46" s="871" t="s">
        <v>947</v>
      </c>
      <c r="C46" s="867"/>
      <c r="D46" s="867"/>
      <c r="E46" s="867"/>
      <c r="F46" s="867"/>
      <c r="G46" s="868"/>
      <c r="H46" s="868"/>
    </row>
    <row r="47" spans="1:8" s="869" customFormat="1" ht="12" customHeight="1">
      <c r="A47" s="870" t="s">
        <v>948</v>
      </c>
      <c r="B47" s="871" t="s">
        <v>837</v>
      </c>
      <c r="C47" s="867"/>
      <c r="D47" s="867"/>
      <c r="E47" s="867"/>
      <c r="F47" s="867"/>
      <c r="G47" s="868"/>
      <c r="H47" s="868"/>
    </row>
    <row r="48" spans="1:8" s="869" customFormat="1" ht="12" customHeight="1">
      <c r="A48" s="870" t="s">
        <v>949</v>
      </c>
      <c r="B48" s="871" t="s">
        <v>839</v>
      </c>
      <c r="C48" s="867"/>
      <c r="D48" s="867"/>
      <c r="E48" s="867"/>
      <c r="F48" s="867"/>
      <c r="G48" s="868"/>
      <c r="H48" s="868"/>
    </row>
    <row r="49" spans="1:8" s="869" customFormat="1" ht="12" customHeight="1">
      <c r="A49" s="870" t="s">
        <v>950</v>
      </c>
      <c r="B49" s="871" t="s">
        <v>841</v>
      </c>
      <c r="C49" s="867"/>
      <c r="D49" s="867"/>
      <c r="E49" s="867"/>
      <c r="F49" s="867"/>
      <c r="G49" s="868"/>
      <c r="H49" s="868"/>
    </row>
    <row r="50" spans="1:8" s="869" customFormat="1" ht="12" customHeight="1">
      <c r="A50" s="870" t="s">
        <v>951</v>
      </c>
      <c r="B50" s="871" t="s">
        <v>843</v>
      </c>
      <c r="C50" s="867"/>
      <c r="D50" s="867"/>
      <c r="E50" s="867"/>
      <c r="F50" s="867"/>
      <c r="G50" s="868"/>
      <c r="H50" s="868"/>
    </row>
    <row r="51" spans="1:8" s="869" customFormat="1" ht="12" customHeight="1">
      <c r="A51" s="870" t="s">
        <v>952</v>
      </c>
      <c r="B51" s="871" t="s">
        <v>953</v>
      </c>
      <c r="C51" s="867"/>
      <c r="D51" s="867"/>
      <c r="E51" s="867"/>
      <c r="F51" s="867"/>
      <c r="G51" s="868"/>
      <c r="H51" s="868"/>
    </row>
    <row r="52" spans="1:8" s="869" customFormat="1" ht="12" customHeight="1">
      <c r="A52" s="870" t="s">
        <v>954</v>
      </c>
      <c r="B52" s="871" t="s">
        <v>955</v>
      </c>
      <c r="C52" s="867"/>
      <c r="D52" s="867"/>
      <c r="E52" s="867"/>
      <c r="F52" s="867"/>
      <c r="G52" s="868"/>
      <c r="H52" s="868"/>
    </row>
    <row r="53" spans="1:8" s="869" customFormat="1" ht="12" customHeight="1">
      <c r="A53" s="870" t="s">
        <v>956</v>
      </c>
      <c r="B53" s="871" t="s">
        <v>957</v>
      </c>
      <c r="C53" s="867"/>
      <c r="D53" s="867"/>
      <c r="E53" s="867"/>
      <c r="F53" s="867"/>
      <c r="G53" s="868"/>
      <c r="H53" s="868"/>
    </row>
    <row r="54" spans="1:8" s="869" customFormat="1" ht="12" customHeight="1">
      <c r="A54" s="870" t="s">
        <v>958</v>
      </c>
      <c r="B54" s="871" t="s">
        <v>959</v>
      </c>
      <c r="C54" s="867"/>
      <c r="D54" s="867"/>
      <c r="E54" s="867"/>
      <c r="F54" s="867"/>
      <c r="G54" s="868"/>
      <c r="H54" s="868"/>
    </row>
    <row r="55" spans="1:8" s="869" customFormat="1" ht="12" customHeight="1">
      <c r="A55" s="870" t="s">
        <v>960</v>
      </c>
      <c r="B55" s="871" t="s">
        <v>849</v>
      </c>
      <c r="C55" s="867"/>
      <c r="D55" s="867"/>
      <c r="E55" s="867"/>
      <c r="F55" s="867"/>
      <c r="G55" s="868"/>
      <c r="H55" s="868"/>
    </row>
    <row r="56" spans="1:8" s="869" customFormat="1" ht="12" customHeight="1">
      <c r="A56" s="870" t="s">
        <v>961</v>
      </c>
      <c r="B56" s="871" t="s">
        <v>851</v>
      </c>
      <c r="C56" s="867"/>
      <c r="D56" s="867"/>
      <c r="E56" s="867"/>
      <c r="F56" s="867"/>
      <c r="G56" s="868"/>
      <c r="H56" s="868"/>
    </row>
    <row r="57" spans="1:8" s="869" customFormat="1" ht="12" customHeight="1">
      <c r="A57" s="870" t="s">
        <v>962</v>
      </c>
      <c r="B57" s="871" t="s">
        <v>853</v>
      </c>
      <c r="C57" s="867"/>
      <c r="D57" s="867"/>
      <c r="E57" s="867"/>
      <c r="F57" s="867"/>
      <c r="G57" s="868"/>
      <c r="H57" s="868"/>
    </row>
    <row r="58" spans="1:8" s="869" customFormat="1" ht="12" customHeight="1">
      <c r="A58" s="870" t="s">
        <v>963</v>
      </c>
      <c r="B58" s="871" t="s">
        <v>855</v>
      </c>
      <c r="C58" s="867"/>
      <c r="D58" s="867"/>
      <c r="E58" s="867"/>
      <c r="F58" s="867"/>
      <c r="G58" s="868"/>
      <c r="H58" s="868"/>
    </row>
    <row r="59" spans="1:8" s="869" customFormat="1" ht="12" customHeight="1">
      <c r="A59" s="870" t="s">
        <v>964</v>
      </c>
      <c r="B59" s="871" t="s">
        <v>857</v>
      </c>
      <c r="C59" s="867"/>
      <c r="D59" s="867"/>
      <c r="E59" s="867"/>
      <c r="F59" s="867"/>
      <c r="G59" s="868"/>
      <c r="H59" s="868"/>
    </row>
    <row r="60" spans="1:8" s="869" customFormat="1" ht="12" customHeight="1">
      <c r="A60" s="870" t="s">
        <v>965</v>
      </c>
      <c r="B60" s="871" t="s">
        <v>966</v>
      </c>
      <c r="C60" s="867"/>
      <c r="D60" s="867"/>
      <c r="E60" s="867"/>
      <c r="F60" s="867"/>
      <c r="G60" s="868"/>
      <c r="H60" s="868"/>
    </row>
    <row r="61" spans="1:8" s="869" customFormat="1" ht="12" customHeight="1">
      <c r="A61" s="870" t="s">
        <v>967</v>
      </c>
      <c r="B61" s="871" t="s">
        <v>968</v>
      </c>
      <c r="C61" s="867"/>
      <c r="D61" s="867"/>
      <c r="E61" s="867"/>
      <c r="F61" s="867"/>
      <c r="G61" s="868"/>
      <c r="H61" s="868"/>
    </row>
    <row r="62" spans="1:8" s="869" customFormat="1" ht="12" customHeight="1">
      <c r="A62" s="870" t="s">
        <v>969</v>
      </c>
      <c r="B62" s="871" t="s">
        <v>970</v>
      </c>
      <c r="C62" s="867"/>
      <c r="D62" s="867"/>
      <c r="E62" s="867"/>
      <c r="F62" s="867"/>
      <c r="G62" s="868"/>
      <c r="H62" s="868"/>
    </row>
    <row r="63" spans="1:8" s="869" customFormat="1" ht="12" customHeight="1">
      <c r="A63" s="870" t="s">
        <v>971</v>
      </c>
      <c r="B63" s="871" t="s">
        <v>972</v>
      </c>
      <c r="C63" s="867"/>
      <c r="D63" s="867"/>
      <c r="E63" s="867"/>
      <c r="F63" s="867"/>
      <c r="G63" s="868"/>
      <c r="H63" s="868"/>
    </row>
    <row r="64" spans="1:8" s="869" customFormat="1" ht="12" customHeight="1">
      <c r="A64" s="870" t="s">
        <v>973</v>
      </c>
      <c r="B64" s="871" t="s">
        <v>863</v>
      </c>
      <c r="C64" s="867"/>
      <c r="D64" s="867"/>
      <c r="E64" s="867"/>
      <c r="F64" s="867"/>
      <c r="G64" s="868"/>
      <c r="H64" s="868"/>
    </row>
    <row r="65" spans="1:8" s="869" customFormat="1" ht="12" customHeight="1">
      <c r="A65" s="870" t="s">
        <v>974</v>
      </c>
      <c r="B65" s="871" t="s">
        <v>975</v>
      </c>
      <c r="C65" s="867"/>
      <c r="D65" s="867"/>
      <c r="E65" s="867"/>
      <c r="F65" s="867"/>
      <c r="G65" s="868"/>
      <c r="H65" s="868"/>
    </row>
    <row r="66" spans="1:8" s="869" customFormat="1" ht="12" customHeight="1">
      <c r="A66" s="870" t="s">
        <v>976</v>
      </c>
      <c r="B66" s="871" t="s">
        <v>977</v>
      </c>
      <c r="C66" s="867"/>
      <c r="D66" s="867"/>
      <c r="E66" s="867"/>
      <c r="F66" s="867"/>
      <c r="G66" s="868"/>
      <c r="H66" s="868"/>
    </row>
    <row r="67" spans="1:8" s="869" customFormat="1" ht="12" customHeight="1">
      <c r="A67" s="870" t="s">
        <v>978</v>
      </c>
      <c r="B67" s="871" t="s">
        <v>865</v>
      </c>
      <c r="C67" s="867"/>
      <c r="D67" s="867"/>
      <c r="E67" s="867"/>
      <c r="F67" s="867"/>
      <c r="G67" s="868"/>
      <c r="H67" s="868"/>
    </row>
    <row r="68" spans="1:8" s="869" customFormat="1" ht="12" customHeight="1">
      <c r="A68" s="870" t="s">
        <v>979</v>
      </c>
      <c r="B68" s="871" t="s">
        <v>980</v>
      </c>
      <c r="C68" s="867"/>
      <c r="D68" s="867"/>
      <c r="E68" s="867"/>
      <c r="F68" s="867"/>
      <c r="G68" s="868"/>
      <c r="H68" s="868"/>
    </row>
    <row r="69" spans="1:8" s="869" customFormat="1" ht="12" customHeight="1">
      <c r="A69" s="870" t="s">
        <v>981</v>
      </c>
      <c r="B69" s="871" t="s">
        <v>982</v>
      </c>
      <c r="C69" s="867"/>
      <c r="D69" s="867"/>
      <c r="E69" s="867"/>
      <c r="F69" s="867"/>
      <c r="G69" s="868"/>
      <c r="H69" s="868"/>
    </row>
    <row r="70" spans="1:8" s="869" customFormat="1" ht="12" customHeight="1">
      <c r="A70" s="870" t="s">
        <v>983</v>
      </c>
      <c r="B70" s="871" t="s">
        <v>872</v>
      </c>
      <c r="C70" s="867"/>
      <c r="D70" s="867"/>
      <c r="E70" s="867"/>
      <c r="F70" s="867"/>
      <c r="G70" s="868"/>
      <c r="H70" s="868"/>
    </row>
    <row r="71" spans="1:8" s="869" customFormat="1" ht="12" customHeight="1">
      <c r="A71" s="870" t="s">
        <v>984</v>
      </c>
      <c r="B71" s="871" t="s">
        <v>985</v>
      </c>
      <c r="C71" s="867"/>
      <c r="D71" s="867"/>
      <c r="E71" s="867"/>
      <c r="F71" s="867"/>
      <c r="G71" s="868"/>
      <c r="H71" s="868"/>
    </row>
    <row r="72" spans="1:8" s="869" customFormat="1" ht="12" customHeight="1">
      <c r="A72" s="870" t="s">
        <v>986</v>
      </c>
      <c r="B72" s="871" t="s">
        <v>987</v>
      </c>
      <c r="C72" s="867"/>
      <c r="D72" s="867"/>
      <c r="E72" s="867"/>
      <c r="F72" s="867"/>
      <c r="G72" s="868"/>
      <c r="H72" s="868"/>
    </row>
    <row r="73" spans="1:8" s="869" customFormat="1" ht="12" customHeight="1">
      <c r="A73" s="870" t="s">
        <v>988</v>
      </c>
      <c r="B73" s="871" t="s">
        <v>989</v>
      </c>
      <c r="C73" s="867"/>
      <c r="D73" s="867"/>
      <c r="E73" s="867"/>
      <c r="F73" s="867"/>
      <c r="G73" s="868"/>
      <c r="H73" s="868"/>
    </row>
    <row r="74" spans="1:8" s="869" customFormat="1" ht="12" customHeight="1">
      <c r="A74" s="870" t="s">
        <v>990</v>
      </c>
      <c r="B74" s="871" t="s">
        <v>991</v>
      </c>
      <c r="C74" s="867"/>
      <c r="D74" s="867"/>
      <c r="E74" s="867"/>
      <c r="F74" s="867"/>
      <c r="G74" s="868"/>
      <c r="H74" s="868"/>
    </row>
    <row r="75" spans="1:8" s="869" customFormat="1" ht="12" customHeight="1">
      <c r="A75" s="870" t="s">
        <v>992</v>
      </c>
      <c r="B75" s="871" t="s">
        <v>993</v>
      </c>
      <c r="C75" s="867"/>
      <c r="D75" s="867"/>
      <c r="E75" s="867"/>
      <c r="F75" s="867"/>
      <c r="G75" s="868"/>
      <c r="H75" s="868"/>
    </row>
    <row r="76" spans="1:8" s="869" customFormat="1" ht="12" customHeight="1">
      <c r="A76" s="870" t="s">
        <v>994</v>
      </c>
      <c r="B76" s="871" t="s">
        <v>995</v>
      </c>
      <c r="C76" s="867"/>
      <c r="D76" s="867"/>
      <c r="E76" s="867"/>
      <c r="F76" s="867"/>
      <c r="G76" s="868"/>
      <c r="H76" s="868"/>
    </row>
    <row r="77" spans="1:8" s="869" customFormat="1" ht="12" customHeight="1">
      <c r="A77" s="870" t="s">
        <v>996</v>
      </c>
      <c r="B77" s="871" t="s">
        <v>997</v>
      </c>
      <c r="C77" s="867"/>
      <c r="D77" s="867"/>
      <c r="E77" s="867"/>
      <c r="F77" s="867"/>
      <c r="G77" s="868"/>
      <c r="H77" s="868"/>
    </row>
    <row r="78" spans="1:8" s="869" customFormat="1" ht="12" customHeight="1">
      <c r="A78" s="870" t="s">
        <v>998</v>
      </c>
      <c r="B78" s="871" t="s">
        <v>999</v>
      </c>
      <c r="C78" s="867"/>
      <c r="D78" s="867"/>
      <c r="E78" s="867"/>
      <c r="F78" s="867"/>
      <c r="G78" s="868"/>
      <c r="H78" s="868"/>
    </row>
    <row r="79" spans="1:8" s="869" customFormat="1" ht="12" customHeight="1">
      <c r="A79" s="870" t="s">
        <v>1000</v>
      </c>
      <c r="B79" s="871" t="s">
        <v>1001</v>
      </c>
      <c r="C79" s="867"/>
      <c r="D79" s="867"/>
      <c r="E79" s="867"/>
      <c r="F79" s="867"/>
      <c r="G79" s="868"/>
      <c r="H79" s="868"/>
    </row>
    <row r="80" spans="1:8" s="869" customFormat="1" ht="12" customHeight="1">
      <c r="A80" s="870" t="s">
        <v>1002</v>
      </c>
      <c r="B80" s="871" t="s">
        <v>1003</v>
      </c>
      <c r="C80" s="867"/>
      <c r="D80" s="867"/>
      <c r="E80" s="867"/>
      <c r="F80" s="867"/>
      <c r="G80" s="868"/>
      <c r="H80" s="868"/>
    </row>
    <row r="81" spans="1:8" s="869" customFormat="1" ht="12" customHeight="1">
      <c r="A81" s="870" t="s">
        <v>1004</v>
      </c>
      <c r="B81" s="871" t="s">
        <v>1005</v>
      </c>
      <c r="C81" s="867"/>
      <c r="D81" s="867"/>
      <c r="E81" s="867"/>
      <c r="F81" s="867"/>
      <c r="G81" s="868"/>
      <c r="H81" s="868"/>
    </row>
    <row r="82" spans="1:8" s="869" customFormat="1" ht="12" customHeight="1">
      <c r="A82" s="870" t="s">
        <v>1006</v>
      </c>
      <c r="B82" s="871" t="s">
        <v>1007</v>
      </c>
      <c r="C82" s="867"/>
      <c r="D82" s="867"/>
      <c r="E82" s="867"/>
      <c r="F82" s="867"/>
      <c r="G82" s="868"/>
      <c r="H82" s="868"/>
    </row>
    <row r="83" spans="1:8" s="869" customFormat="1" ht="12" customHeight="1">
      <c r="A83" s="870" t="s">
        <v>1008</v>
      </c>
      <c r="B83" s="871" t="s">
        <v>1009</v>
      </c>
      <c r="C83" s="867"/>
      <c r="D83" s="867"/>
      <c r="E83" s="867"/>
      <c r="F83" s="867"/>
      <c r="G83" s="868"/>
      <c r="H83" s="868"/>
    </row>
    <row r="84" spans="1:8" s="869" customFormat="1" ht="12" customHeight="1">
      <c r="A84" s="870" t="s">
        <v>1010</v>
      </c>
      <c r="B84" s="871" t="s">
        <v>1011</v>
      </c>
      <c r="C84" s="867"/>
      <c r="D84" s="867"/>
      <c r="E84" s="867"/>
      <c r="F84" s="867"/>
      <c r="G84" s="868"/>
      <c r="H84" s="868"/>
    </row>
    <row r="85" spans="1:8" s="869" customFormat="1" ht="12" customHeight="1">
      <c r="A85" s="870" t="s">
        <v>1012</v>
      </c>
      <c r="B85" s="871" t="s">
        <v>1013</v>
      </c>
      <c r="C85" s="867"/>
      <c r="D85" s="867"/>
      <c r="E85" s="867"/>
      <c r="F85" s="867"/>
      <c r="G85" s="868"/>
      <c r="H85" s="868"/>
    </row>
    <row r="86" spans="1:8" s="869" customFormat="1" ht="12" customHeight="1">
      <c r="A86" s="870" t="s">
        <v>1014</v>
      </c>
      <c r="B86" s="871" t="s">
        <v>1015</v>
      </c>
      <c r="C86" s="867"/>
      <c r="D86" s="867"/>
      <c r="E86" s="867"/>
      <c r="F86" s="867"/>
      <c r="G86" s="868"/>
      <c r="H86" s="868"/>
    </row>
    <row r="87" spans="1:8" s="869" customFormat="1" ht="12" customHeight="1">
      <c r="A87" s="870" t="s">
        <v>1016</v>
      </c>
      <c r="B87" s="871" t="s">
        <v>902</v>
      </c>
      <c r="C87" s="867"/>
      <c r="D87" s="867"/>
      <c r="E87" s="867"/>
      <c r="F87" s="867"/>
      <c r="G87" s="868"/>
      <c r="H87" s="868"/>
    </row>
    <row r="88" spans="1:8" s="869" customFormat="1" ht="12" customHeight="1">
      <c r="A88" s="870" t="s">
        <v>1017</v>
      </c>
      <c r="B88" s="871" t="s">
        <v>1018</v>
      </c>
      <c r="C88" s="867"/>
      <c r="D88" s="867"/>
      <c r="E88" s="867"/>
      <c r="F88" s="867"/>
      <c r="G88" s="868"/>
      <c r="H88" s="868"/>
    </row>
    <row r="89" spans="1:8" s="869" customFormat="1" ht="12" customHeight="1">
      <c r="A89" s="870" t="s">
        <v>1019</v>
      </c>
      <c r="B89" s="871" t="s">
        <v>1020</v>
      </c>
      <c r="C89" s="867"/>
      <c r="D89" s="867"/>
      <c r="E89" s="867"/>
      <c r="F89" s="867"/>
      <c r="G89" s="868"/>
      <c r="H89" s="868"/>
    </row>
    <row r="90" spans="1:8" s="869" customFormat="1" ht="12" customHeight="1">
      <c r="A90" s="870" t="s">
        <v>1021</v>
      </c>
      <c r="B90" s="871" t="s">
        <v>1022</v>
      </c>
      <c r="C90" s="867"/>
      <c r="D90" s="867"/>
      <c r="E90" s="867"/>
      <c r="F90" s="867"/>
      <c r="G90" s="868"/>
      <c r="H90" s="868"/>
    </row>
    <row r="91" spans="1:8" s="869" customFormat="1" ht="12" customHeight="1">
      <c r="A91" s="870" t="s">
        <v>1023</v>
      </c>
      <c r="B91" s="871" t="s">
        <v>904</v>
      </c>
      <c r="C91" s="867"/>
      <c r="D91" s="867"/>
      <c r="E91" s="867"/>
      <c r="F91" s="867"/>
      <c r="G91" s="868"/>
      <c r="H91" s="868"/>
    </row>
    <row r="92" spans="1:8" s="869" customFormat="1" ht="12" customHeight="1">
      <c r="A92" s="870" t="s">
        <v>1024</v>
      </c>
      <c r="B92" s="871" t="s">
        <v>1025</v>
      </c>
      <c r="C92" s="867"/>
      <c r="D92" s="867"/>
      <c r="E92" s="867"/>
      <c r="F92" s="867"/>
      <c r="G92" s="868"/>
      <c r="H92" s="868"/>
    </row>
    <row r="93" spans="1:8" s="869" customFormat="1" ht="12" customHeight="1">
      <c r="A93" s="870" t="s">
        <v>1026</v>
      </c>
      <c r="B93" s="871" t="s">
        <v>1027</v>
      </c>
      <c r="C93" s="867"/>
      <c r="D93" s="867"/>
      <c r="E93" s="867"/>
      <c r="F93" s="867"/>
      <c r="G93" s="868"/>
      <c r="H93" s="868"/>
    </row>
    <row r="94" spans="1:8" s="869" customFormat="1" ht="12" customHeight="1">
      <c r="A94" s="870" t="s">
        <v>1028</v>
      </c>
      <c r="B94" s="871" t="s">
        <v>1029</v>
      </c>
      <c r="C94" s="867"/>
      <c r="D94" s="867"/>
      <c r="E94" s="867"/>
      <c r="F94" s="867"/>
      <c r="G94" s="868"/>
      <c r="H94" s="868"/>
    </row>
    <row r="95" spans="1:8" s="869" customFormat="1" ht="12" customHeight="1">
      <c r="A95" s="870" t="s">
        <v>1030</v>
      </c>
      <c r="B95" s="871" t="s">
        <v>1031</v>
      </c>
      <c r="C95" s="867"/>
      <c r="D95" s="867"/>
      <c r="E95" s="867"/>
      <c r="F95" s="867"/>
      <c r="G95" s="868"/>
      <c r="H95" s="868"/>
    </row>
    <row r="96" spans="1:8" s="869" customFormat="1" ht="12" customHeight="1">
      <c r="A96" s="870" t="s">
        <v>1032</v>
      </c>
      <c r="B96" s="871" t="s">
        <v>1033</v>
      </c>
      <c r="C96" s="867"/>
      <c r="D96" s="867"/>
      <c r="E96" s="867"/>
      <c r="F96" s="867"/>
      <c r="G96" s="868"/>
      <c r="H96" s="868"/>
    </row>
    <row r="97" spans="1:8" s="869" customFormat="1" ht="12" customHeight="1">
      <c r="A97" s="870" t="s">
        <v>1034</v>
      </c>
      <c r="B97" s="871" t="s">
        <v>1035</v>
      </c>
      <c r="C97" s="867"/>
      <c r="D97" s="867"/>
      <c r="E97" s="867"/>
      <c r="F97" s="867"/>
      <c r="G97" s="868"/>
      <c r="H97" s="868"/>
    </row>
    <row r="98" spans="1:8" s="869" customFormat="1" ht="12" customHeight="1">
      <c r="A98" s="870" t="s">
        <v>1036</v>
      </c>
      <c r="B98" s="871" t="s">
        <v>1018</v>
      </c>
      <c r="C98" s="867"/>
      <c r="D98" s="867"/>
      <c r="E98" s="867"/>
      <c r="F98" s="867"/>
      <c r="G98" s="868"/>
      <c r="H98" s="868"/>
    </row>
    <row r="99" spans="1:8" s="869" customFormat="1" ht="12" customHeight="1">
      <c r="A99" s="870" t="s">
        <v>1037</v>
      </c>
      <c r="B99" s="871" t="s">
        <v>1020</v>
      </c>
      <c r="C99" s="867"/>
      <c r="D99" s="867"/>
      <c r="E99" s="867"/>
      <c r="F99" s="867"/>
      <c r="G99" s="868"/>
      <c r="H99" s="868"/>
    </row>
    <row r="100" spans="1:8" s="869" customFormat="1" ht="12" customHeight="1">
      <c r="A100" s="870" t="s">
        <v>1038</v>
      </c>
      <c r="B100" s="871" t="s">
        <v>1039</v>
      </c>
      <c r="C100" s="867"/>
      <c r="D100" s="867"/>
      <c r="E100" s="867"/>
      <c r="F100" s="867"/>
      <c r="G100" s="868"/>
      <c r="H100" s="868"/>
    </row>
    <row r="101" spans="1:8" s="869" customFormat="1" ht="12" customHeight="1">
      <c r="A101" s="870" t="s">
        <v>1040</v>
      </c>
      <c r="B101" s="871" t="s">
        <v>1066</v>
      </c>
      <c r="C101" s="867"/>
      <c r="D101" s="867"/>
      <c r="E101" s="867"/>
      <c r="F101" s="867"/>
      <c r="G101" s="868"/>
      <c r="H101" s="868"/>
    </row>
    <row r="102" spans="1:8" s="869" customFormat="1" ht="12" customHeight="1">
      <c r="A102" s="870" t="s">
        <v>1041</v>
      </c>
      <c r="B102" s="871" t="s">
        <v>1042</v>
      </c>
      <c r="C102" s="867"/>
      <c r="D102" s="867"/>
      <c r="E102" s="867"/>
      <c r="F102" s="867"/>
      <c r="G102" s="868"/>
      <c r="H102" s="868"/>
    </row>
    <row r="103" spans="1:8" s="869" customFormat="1" ht="12" customHeight="1">
      <c r="A103" s="870" t="s">
        <v>1043</v>
      </c>
      <c r="B103" s="871" t="s">
        <v>906</v>
      </c>
      <c r="C103" s="867"/>
      <c r="D103" s="867"/>
      <c r="E103" s="867"/>
      <c r="F103" s="867"/>
      <c r="G103" s="868"/>
      <c r="H103" s="868"/>
    </row>
    <row r="104" spans="1:8" s="869" customFormat="1" ht="12" customHeight="1">
      <c r="A104" s="870" t="s">
        <v>1044</v>
      </c>
      <c r="B104" s="871" t="s">
        <v>1067</v>
      </c>
      <c r="C104" s="867"/>
      <c r="D104" s="867"/>
      <c r="E104" s="867"/>
      <c r="F104" s="867"/>
      <c r="G104" s="868"/>
      <c r="H104" s="868"/>
    </row>
    <row r="105" spans="1:8" s="869" customFormat="1" ht="12" customHeight="1">
      <c r="A105" s="870" t="s">
        <v>1045</v>
      </c>
      <c r="B105" s="871" t="s">
        <v>1068</v>
      </c>
      <c r="C105" s="867"/>
      <c r="D105" s="867"/>
      <c r="E105" s="867"/>
      <c r="F105" s="867"/>
      <c r="G105" s="868"/>
      <c r="H105" s="868"/>
    </row>
    <row r="106" spans="1:8" s="869" customFormat="1" ht="12" customHeight="1">
      <c r="A106" s="870" t="s">
        <v>1046</v>
      </c>
      <c r="B106" s="871" t="s">
        <v>1069</v>
      </c>
      <c r="C106" s="867"/>
      <c r="D106" s="867"/>
      <c r="E106" s="867"/>
      <c r="F106" s="867"/>
      <c r="G106" s="868"/>
      <c r="H106" s="868"/>
    </row>
    <row r="107" spans="1:8" s="869" customFormat="1">
      <c r="A107" s="1398" t="s">
        <v>412</v>
      </c>
      <c r="B107" s="1398"/>
      <c r="C107" s="872">
        <f t="shared" ref="C107:H107" si="0">SUM(C19:C106)</f>
        <v>0</v>
      </c>
      <c r="D107" s="872">
        <f t="shared" si="0"/>
        <v>0</v>
      </c>
      <c r="E107" s="872">
        <f t="shared" si="0"/>
        <v>0</v>
      </c>
      <c r="F107" s="872">
        <f t="shared" si="0"/>
        <v>0</v>
      </c>
      <c r="G107" s="872">
        <f t="shared" si="0"/>
        <v>0</v>
      </c>
      <c r="H107" s="872">
        <f t="shared" si="0"/>
        <v>0</v>
      </c>
    </row>
    <row r="108" spans="1:8" s="869" customFormat="1">
      <c r="A108" s="873"/>
    </row>
    <row r="109" spans="1:8" s="869" customFormat="1">
      <c r="A109" s="873"/>
      <c r="F109" s="133"/>
      <c r="H109" s="874"/>
    </row>
    <row r="110" spans="1:8" s="869" customFormat="1">
      <c r="A110" s="873"/>
    </row>
    <row r="111" spans="1:8" s="869" customFormat="1">
      <c r="A111" s="1401" t="s">
        <v>473</v>
      </c>
      <c r="B111" s="1401"/>
      <c r="C111" s="1401"/>
      <c r="D111" s="1401"/>
      <c r="E111" s="1401"/>
      <c r="F111" s="1401"/>
      <c r="G111" s="1401"/>
      <c r="H111" s="1401"/>
    </row>
    <row r="112" spans="1:8" s="869" customFormat="1">
      <c r="A112" s="873"/>
      <c r="H112" s="875" t="s">
        <v>58</v>
      </c>
    </row>
    <row r="113" spans="1:8" s="869" customFormat="1" ht="38.25">
      <c r="A113" s="876" t="s">
        <v>465</v>
      </c>
      <c r="B113" s="877" t="s">
        <v>474</v>
      </c>
      <c r="C113" s="878" t="s">
        <v>467</v>
      </c>
      <c r="D113" s="878" t="s">
        <v>475</v>
      </c>
      <c r="E113" s="878" t="s">
        <v>469</v>
      </c>
      <c r="F113" s="878" t="s">
        <v>1047</v>
      </c>
      <c r="G113" s="878" t="s">
        <v>471</v>
      </c>
      <c r="H113" s="878" t="s">
        <v>472</v>
      </c>
    </row>
    <row r="114" spans="1:8" s="869" customFormat="1" ht="12" customHeight="1">
      <c r="A114" s="866">
        <v>1</v>
      </c>
      <c r="B114" s="867">
        <v>2</v>
      </c>
      <c r="C114" s="867">
        <v>3</v>
      </c>
      <c r="D114" s="867">
        <v>4</v>
      </c>
      <c r="E114" s="867">
        <v>5</v>
      </c>
      <c r="F114" s="867">
        <v>6</v>
      </c>
      <c r="G114" s="868">
        <v>7</v>
      </c>
      <c r="H114" s="868">
        <v>8</v>
      </c>
    </row>
    <row r="115" spans="1:8" s="869" customFormat="1" ht="12" customHeight="1">
      <c r="A115" s="870" t="s">
        <v>901</v>
      </c>
      <c r="B115" s="871" t="s">
        <v>902</v>
      </c>
      <c r="C115" s="867"/>
      <c r="D115" s="867"/>
      <c r="E115" s="867"/>
      <c r="F115" s="867"/>
      <c r="G115" s="868"/>
      <c r="H115" s="868"/>
    </row>
    <row r="116" spans="1:8" s="869" customFormat="1" ht="12" customHeight="1">
      <c r="A116" s="870" t="s">
        <v>903</v>
      </c>
      <c r="B116" s="871" t="s">
        <v>904</v>
      </c>
      <c r="C116" s="867"/>
      <c r="D116" s="867"/>
      <c r="E116" s="867"/>
      <c r="F116" s="867"/>
      <c r="G116" s="868"/>
      <c r="H116" s="868"/>
    </row>
    <row r="117" spans="1:8" s="869" customFormat="1" ht="12" customHeight="1">
      <c r="A117" s="870" t="s">
        <v>905</v>
      </c>
      <c r="B117" s="871" t="s">
        <v>906</v>
      </c>
      <c r="C117" s="867"/>
      <c r="D117" s="867"/>
      <c r="E117" s="867"/>
      <c r="F117" s="867"/>
      <c r="G117" s="868"/>
      <c r="H117" s="868"/>
    </row>
    <row r="118" spans="1:8" s="869" customFormat="1" ht="12" customHeight="1">
      <c r="A118" s="870" t="s">
        <v>907</v>
      </c>
      <c r="B118" s="871" t="s">
        <v>908</v>
      </c>
      <c r="C118" s="867"/>
      <c r="D118" s="867"/>
      <c r="E118" s="867"/>
      <c r="F118" s="867"/>
      <c r="G118" s="868"/>
      <c r="H118" s="868"/>
    </row>
    <row r="119" spans="1:8" s="869" customFormat="1" ht="12" customHeight="1">
      <c r="A119" s="870" t="s">
        <v>909</v>
      </c>
      <c r="B119" s="871" t="s">
        <v>810</v>
      </c>
      <c r="C119" s="867"/>
      <c r="D119" s="867"/>
      <c r="E119" s="867"/>
      <c r="F119" s="867"/>
      <c r="G119" s="868"/>
      <c r="H119" s="868"/>
    </row>
    <row r="120" spans="1:8" s="869" customFormat="1" ht="12" customHeight="1">
      <c r="A120" s="870" t="s">
        <v>910</v>
      </c>
      <c r="B120" s="871" t="s">
        <v>911</v>
      </c>
      <c r="C120" s="867"/>
      <c r="D120" s="867"/>
      <c r="E120" s="867"/>
      <c r="F120" s="867"/>
      <c r="G120" s="868"/>
      <c r="H120" s="868"/>
    </row>
    <row r="121" spans="1:8" s="869" customFormat="1" ht="12" customHeight="1">
      <c r="A121" s="870" t="s">
        <v>912</v>
      </c>
      <c r="B121" s="871" t="s">
        <v>913</v>
      </c>
      <c r="C121" s="867"/>
      <c r="D121" s="867"/>
      <c r="E121" s="867"/>
      <c r="F121" s="867"/>
      <c r="G121" s="868"/>
      <c r="H121" s="868"/>
    </row>
    <row r="122" spans="1:8" s="869" customFormat="1" ht="12" customHeight="1">
      <c r="A122" s="870" t="s">
        <v>914</v>
      </c>
      <c r="B122" s="871" t="s">
        <v>915</v>
      </c>
      <c r="C122" s="867"/>
      <c r="D122" s="867"/>
      <c r="E122" s="867"/>
      <c r="F122" s="867"/>
      <c r="G122" s="868"/>
      <c r="H122" s="868"/>
    </row>
    <row r="123" spans="1:8" s="869" customFormat="1" ht="12" customHeight="1">
      <c r="A123" s="870" t="s">
        <v>916</v>
      </c>
      <c r="B123" s="871" t="s">
        <v>917</v>
      </c>
      <c r="C123" s="867"/>
      <c r="D123" s="867"/>
      <c r="E123" s="867"/>
      <c r="F123" s="867"/>
      <c r="G123" s="868"/>
      <c r="H123" s="868"/>
    </row>
    <row r="124" spans="1:8" s="869" customFormat="1" ht="12" customHeight="1">
      <c r="A124" s="870" t="s">
        <v>918</v>
      </c>
      <c r="B124" s="871" t="s">
        <v>919</v>
      </c>
      <c r="C124" s="867"/>
      <c r="D124" s="867"/>
      <c r="E124" s="867"/>
      <c r="F124" s="867"/>
      <c r="G124" s="868"/>
      <c r="H124" s="868"/>
    </row>
    <row r="125" spans="1:8" s="869" customFormat="1" ht="12" customHeight="1">
      <c r="A125" s="870" t="s">
        <v>920</v>
      </c>
      <c r="B125" s="871" t="s">
        <v>921</v>
      </c>
      <c r="C125" s="867"/>
      <c r="D125" s="867"/>
      <c r="E125" s="867"/>
      <c r="F125" s="867"/>
      <c r="G125" s="868"/>
      <c r="H125" s="868"/>
    </row>
    <row r="126" spans="1:8" s="869" customFormat="1" ht="12" customHeight="1">
      <c r="A126" s="870" t="s">
        <v>922</v>
      </c>
      <c r="B126" s="871" t="s">
        <v>923</v>
      </c>
      <c r="C126" s="867"/>
      <c r="D126" s="867"/>
      <c r="E126" s="867"/>
      <c r="F126" s="867"/>
      <c r="G126" s="868"/>
      <c r="H126" s="868"/>
    </row>
    <row r="127" spans="1:8" s="869" customFormat="1" ht="12" customHeight="1">
      <c r="A127" s="870" t="s">
        <v>924</v>
      </c>
      <c r="B127" s="871" t="s">
        <v>817</v>
      </c>
      <c r="C127" s="867"/>
      <c r="D127" s="867"/>
      <c r="E127" s="867"/>
      <c r="F127" s="867"/>
      <c r="G127" s="868"/>
      <c r="H127" s="868"/>
    </row>
    <row r="128" spans="1:8" s="869" customFormat="1" ht="12" customHeight="1">
      <c r="A128" s="870" t="s">
        <v>925</v>
      </c>
      <c r="B128" s="871" t="s">
        <v>926</v>
      </c>
      <c r="C128" s="867"/>
      <c r="D128" s="867"/>
      <c r="E128" s="867"/>
      <c r="F128" s="867"/>
      <c r="G128" s="868"/>
      <c r="H128" s="868"/>
    </row>
    <row r="129" spans="1:8" s="869" customFormat="1" ht="12" customHeight="1">
      <c r="A129" s="870" t="s">
        <v>927</v>
      </c>
      <c r="B129" s="871" t="s">
        <v>928</v>
      </c>
      <c r="C129" s="867"/>
      <c r="D129" s="867"/>
      <c r="E129" s="867"/>
      <c r="F129" s="867"/>
      <c r="G129" s="868"/>
      <c r="H129" s="868"/>
    </row>
    <row r="130" spans="1:8" s="869" customFormat="1" ht="12" customHeight="1">
      <c r="A130" s="870" t="s">
        <v>929</v>
      </c>
      <c r="B130" s="871" t="s">
        <v>930</v>
      </c>
      <c r="C130" s="867"/>
      <c r="D130" s="867"/>
      <c r="E130" s="867"/>
      <c r="F130" s="867"/>
      <c r="G130" s="868"/>
      <c r="H130" s="868"/>
    </row>
    <row r="131" spans="1:8" s="869" customFormat="1" ht="12" customHeight="1">
      <c r="A131" s="870" t="s">
        <v>931</v>
      </c>
      <c r="B131" s="871" t="s">
        <v>865</v>
      </c>
      <c r="C131" s="867"/>
      <c r="D131" s="867"/>
      <c r="E131" s="867"/>
      <c r="F131" s="867"/>
      <c r="G131" s="868"/>
      <c r="H131" s="868"/>
    </row>
    <row r="132" spans="1:8" s="869" customFormat="1" ht="12" customHeight="1">
      <c r="A132" s="870" t="s">
        <v>932</v>
      </c>
      <c r="B132" s="871" t="s">
        <v>1065</v>
      </c>
      <c r="C132" s="867"/>
      <c r="D132" s="867"/>
      <c r="E132" s="867"/>
      <c r="F132" s="867"/>
      <c r="G132" s="868"/>
      <c r="H132" s="868"/>
    </row>
    <row r="133" spans="1:8" s="869" customFormat="1" ht="12" customHeight="1">
      <c r="A133" s="870" t="s">
        <v>933</v>
      </c>
      <c r="B133" s="871" t="s">
        <v>934</v>
      </c>
      <c r="C133" s="867"/>
      <c r="D133" s="867"/>
      <c r="E133" s="867"/>
      <c r="F133" s="867"/>
      <c r="G133" s="868"/>
      <c r="H133" s="868"/>
    </row>
    <row r="134" spans="1:8" s="869" customFormat="1" ht="12" customHeight="1">
      <c r="A134" s="870" t="s">
        <v>935</v>
      </c>
      <c r="B134" s="871" t="s">
        <v>821</v>
      </c>
      <c r="C134" s="867"/>
      <c r="D134" s="867"/>
      <c r="E134" s="867"/>
      <c r="F134" s="867"/>
      <c r="G134" s="868"/>
      <c r="H134" s="868"/>
    </row>
    <row r="135" spans="1:8" s="869" customFormat="1" ht="12" customHeight="1">
      <c r="A135" s="870" t="s">
        <v>936</v>
      </c>
      <c r="B135" s="871" t="s">
        <v>823</v>
      </c>
      <c r="C135" s="867"/>
      <c r="D135" s="867"/>
      <c r="E135" s="867"/>
      <c r="F135" s="867"/>
      <c r="G135" s="868"/>
      <c r="H135" s="868"/>
    </row>
    <row r="136" spans="1:8" s="869" customFormat="1" ht="12" customHeight="1">
      <c r="A136" s="870" t="s">
        <v>937</v>
      </c>
      <c r="B136" s="871" t="s">
        <v>938</v>
      </c>
      <c r="C136" s="867"/>
      <c r="D136" s="867"/>
      <c r="E136" s="867"/>
      <c r="F136" s="867"/>
      <c r="G136" s="868"/>
      <c r="H136" s="868"/>
    </row>
    <row r="137" spans="1:8" s="869" customFormat="1" ht="12" customHeight="1">
      <c r="A137" s="870" t="s">
        <v>939</v>
      </c>
      <c r="B137" s="871" t="s">
        <v>827</v>
      </c>
      <c r="C137" s="867"/>
      <c r="D137" s="867"/>
      <c r="E137" s="867"/>
      <c r="F137" s="867"/>
      <c r="G137" s="868"/>
      <c r="H137" s="868"/>
    </row>
    <row r="138" spans="1:8" s="869" customFormat="1" ht="12" customHeight="1">
      <c r="A138" s="870" t="s">
        <v>940</v>
      </c>
      <c r="B138" s="871" t="s">
        <v>829</v>
      </c>
      <c r="C138" s="867"/>
      <c r="D138" s="867"/>
      <c r="E138" s="867"/>
      <c r="F138" s="867"/>
      <c r="G138" s="868"/>
      <c r="H138" s="868"/>
    </row>
    <row r="139" spans="1:8" s="869" customFormat="1" ht="12" customHeight="1">
      <c r="A139" s="870" t="s">
        <v>941</v>
      </c>
      <c r="B139" s="871" t="s">
        <v>831</v>
      </c>
      <c r="C139" s="867"/>
      <c r="D139" s="867"/>
      <c r="E139" s="867"/>
      <c r="F139" s="867"/>
      <c r="G139" s="868"/>
      <c r="H139" s="868"/>
    </row>
    <row r="140" spans="1:8" s="869" customFormat="1" ht="12" customHeight="1">
      <c r="A140" s="870" t="s">
        <v>942</v>
      </c>
      <c r="B140" s="871" t="s">
        <v>943</v>
      </c>
      <c r="C140" s="867"/>
      <c r="D140" s="867"/>
      <c r="E140" s="867"/>
      <c r="F140" s="867"/>
      <c r="G140" s="868"/>
      <c r="H140" s="868"/>
    </row>
    <row r="141" spans="1:8" s="869" customFormat="1" ht="12" customHeight="1">
      <c r="A141" s="870" t="s">
        <v>944</v>
      </c>
      <c r="B141" s="871" t="s">
        <v>945</v>
      </c>
      <c r="C141" s="867"/>
      <c r="D141" s="867"/>
      <c r="E141" s="867"/>
      <c r="F141" s="867"/>
      <c r="G141" s="868"/>
      <c r="H141" s="868"/>
    </row>
    <row r="142" spans="1:8" s="869" customFormat="1" ht="12" customHeight="1">
      <c r="A142" s="870" t="s">
        <v>946</v>
      </c>
      <c r="B142" s="871" t="s">
        <v>947</v>
      </c>
      <c r="C142" s="867"/>
      <c r="D142" s="867"/>
      <c r="E142" s="867"/>
      <c r="F142" s="867"/>
      <c r="G142" s="868"/>
      <c r="H142" s="868"/>
    </row>
    <row r="143" spans="1:8" s="869" customFormat="1" ht="12" customHeight="1">
      <c r="A143" s="870" t="s">
        <v>948</v>
      </c>
      <c r="B143" s="871" t="s">
        <v>837</v>
      </c>
      <c r="C143" s="867"/>
      <c r="D143" s="867"/>
      <c r="E143" s="867"/>
      <c r="F143" s="867"/>
      <c r="G143" s="868"/>
      <c r="H143" s="868"/>
    </row>
    <row r="144" spans="1:8" s="869" customFormat="1" ht="12" customHeight="1">
      <c r="A144" s="870" t="s">
        <v>949</v>
      </c>
      <c r="B144" s="871" t="s">
        <v>839</v>
      </c>
      <c r="C144" s="867"/>
      <c r="D144" s="867"/>
      <c r="E144" s="867"/>
      <c r="F144" s="867"/>
      <c r="G144" s="868"/>
      <c r="H144" s="868"/>
    </row>
    <row r="145" spans="1:8" s="869" customFormat="1" ht="12" customHeight="1">
      <c r="A145" s="870" t="s">
        <v>950</v>
      </c>
      <c r="B145" s="871" t="s">
        <v>841</v>
      </c>
      <c r="C145" s="867"/>
      <c r="D145" s="867"/>
      <c r="E145" s="867"/>
      <c r="F145" s="867"/>
      <c r="G145" s="868"/>
      <c r="H145" s="868"/>
    </row>
    <row r="146" spans="1:8" s="869" customFormat="1" ht="12" customHeight="1">
      <c r="A146" s="870" t="s">
        <v>951</v>
      </c>
      <c r="B146" s="871" t="s">
        <v>843</v>
      </c>
      <c r="C146" s="867"/>
      <c r="D146" s="867"/>
      <c r="E146" s="867"/>
      <c r="F146" s="867"/>
      <c r="G146" s="868"/>
      <c r="H146" s="868"/>
    </row>
    <row r="147" spans="1:8" s="869" customFormat="1" ht="12" customHeight="1">
      <c r="A147" s="870" t="s">
        <v>952</v>
      </c>
      <c r="B147" s="871" t="s">
        <v>953</v>
      </c>
      <c r="C147" s="867"/>
      <c r="D147" s="867"/>
      <c r="E147" s="867"/>
      <c r="F147" s="867"/>
      <c r="G147" s="868"/>
      <c r="H147" s="868"/>
    </row>
    <row r="148" spans="1:8" s="869" customFormat="1" ht="12" customHeight="1">
      <c r="A148" s="870" t="s">
        <v>954</v>
      </c>
      <c r="B148" s="871" t="s">
        <v>955</v>
      </c>
      <c r="C148" s="867"/>
      <c r="D148" s="867"/>
      <c r="E148" s="867"/>
      <c r="F148" s="867"/>
      <c r="G148" s="868"/>
      <c r="H148" s="868"/>
    </row>
    <row r="149" spans="1:8" s="869" customFormat="1" ht="12" customHeight="1">
      <c r="A149" s="870" t="s">
        <v>956</v>
      </c>
      <c r="B149" s="871" t="s">
        <v>957</v>
      </c>
      <c r="C149" s="867"/>
      <c r="D149" s="867"/>
      <c r="E149" s="867"/>
      <c r="F149" s="867"/>
      <c r="G149" s="868"/>
      <c r="H149" s="868"/>
    </row>
    <row r="150" spans="1:8" s="869" customFormat="1" ht="12" customHeight="1">
      <c r="A150" s="870" t="s">
        <v>958</v>
      </c>
      <c r="B150" s="871" t="s">
        <v>959</v>
      </c>
      <c r="C150" s="867"/>
      <c r="D150" s="867"/>
      <c r="E150" s="867"/>
      <c r="F150" s="867"/>
      <c r="G150" s="868"/>
      <c r="H150" s="868"/>
    </row>
    <row r="151" spans="1:8" s="869" customFormat="1" ht="12" customHeight="1">
      <c r="A151" s="870" t="s">
        <v>960</v>
      </c>
      <c r="B151" s="871" t="s">
        <v>849</v>
      </c>
      <c r="C151" s="867"/>
      <c r="D151" s="867"/>
      <c r="E151" s="867"/>
      <c r="F151" s="867"/>
      <c r="G151" s="868"/>
      <c r="H151" s="868"/>
    </row>
    <row r="152" spans="1:8" s="869" customFormat="1" ht="12" customHeight="1">
      <c r="A152" s="870" t="s">
        <v>961</v>
      </c>
      <c r="B152" s="871" t="s">
        <v>851</v>
      </c>
      <c r="C152" s="867"/>
      <c r="D152" s="867"/>
      <c r="E152" s="867"/>
      <c r="F152" s="867"/>
      <c r="G152" s="868"/>
      <c r="H152" s="868"/>
    </row>
    <row r="153" spans="1:8" s="869" customFormat="1" ht="12" customHeight="1">
      <c r="A153" s="870" t="s">
        <v>962</v>
      </c>
      <c r="B153" s="871" t="s">
        <v>853</v>
      </c>
      <c r="C153" s="867"/>
      <c r="D153" s="867"/>
      <c r="E153" s="867"/>
      <c r="F153" s="867"/>
      <c r="G153" s="868"/>
      <c r="H153" s="868"/>
    </row>
    <row r="154" spans="1:8" s="869" customFormat="1" ht="12" customHeight="1">
      <c r="A154" s="870" t="s">
        <v>963</v>
      </c>
      <c r="B154" s="871" t="s">
        <v>855</v>
      </c>
      <c r="C154" s="867"/>
      <c r="D154" s="867"/>
      <c r="E154" s="867"/>
      <c r="F154" s="867"/>
      <c r="G154" s="868"/>
      <c r="H154" s="868"/>
    </row>
    <row r="155" spans="1:8" s="869" customFormat="1" ht="12" customHeight="1">
      <c r="A155" s="870" t="s">
        <v>964</v>
      </c>
      <c r="B155" s="871" t="s">
        <v>857</v>
      </c>
      <c r="C155" s="867"/>
      <c r="D155" s="867"/>
      <c r="E155" s="867"/>
      <c r="F155" s="867"/>
      <c r="G155" s="868"/>
      <c r="H155" s="868"/>
    </row>
    <row r="156" spans="1:8" s="869" customFormat="1" ht="12" customHeight="1">
      <c r="A156" s="870" t="s">
        <v>965</v>
      </c>
      <c r="B156" s="871" t="s">
        <v>966</v>
      </c>
      <c r="C156" s="867"/>
      <c r="D156" s="867"/>
      <c r="E156" s="867"/>
      <c r="F156" s="867"/>
      <c r="G156" s="868"/>
      <c r="H156" s="868"/>
    </row>
    <row r="157" spans="1:8" s="869" customFormat="1" ht="12" customHeight="1">
      <c r="A157" s="870" t="s">
        <v>967</v>
      </c>
      <c r="B157" s="871" t="s">
        <v>968</v>
      </c>
      <c r="C157" s="867"/>
      <c r="D157" s="867"/>
      <c r="E157" s="867"/>
      <c r="F157" s="867"/>
      <c r="G157" s="868"/>
      <c r="H157" s="868"/>
    </row>
    <row r="158" spans="1:8" s="869" customFormat="1" ht="12" customHeight="1">
      <c r="A158" s="870" t="s">
        <v>969</v>
      </c>
      <c r="B158" s="871" t="s">
        <v>970</v>
      </c>
      <c r="C158" s="867"/>
      <c r="D158" s="867"/>
      <c r="E158" s="867"/>
      <c r="F158" s="867"/>
      <c r="G158" s="868"/>
      <c r="H158" s="868"/>
    </row>
    <row r="159" spans="1:8" s="869" customFormat="1" ht="12" customHeight="1">
      <c r="A159" s="870" t="s">
        <v>971</v>
      </c>
      <c r="B159" s="871" t="s">
        <v>972</v>
      </c>
      <c r="C159" s="867"/>
      <c r="D159" s="867"/>
      <c r="E159" s="867"/>
      <c r="F159" s="867"/>
      <c r="G159" s="868"/>
      <c r="H159" s="868"/>
    </row>
    <row r="160" spans="1:8" s="869" customFormat="1" ht="12" customHeight="1">
      <c r="A160" s="870" t="s">
        <v>973</v>
      </c>
      <c r="B160" s="871" t="s">
        <v>863</v>
      </c>
      <c r="C160" s="867"/>
      <c r="D160" s="867"/>
      <c r="E160" s="867"/>
      <c r="F160" s="867"/>
      <c r="G160" s="868"/>
      <c r="H160" s="868"/>
    </row>
    <row r="161" spans="1:8" s="869" customFormat="1" ht="12" customHeight="1">
      <c r="A161" s="870" t="s">
        <v>974</v>
      </c>
      <c r="B161" s="871" t="s">
        <v>975</v>
      </c>
      <c r="C161" s="867"/>
      <c r="D161" s="867"/>
      <c r="E161" s="867"/>
      <c r="F161" s="867"/>
      <c r="G161" s="868"/>
      <c r="H161" s="868"/>
    </row>
    <row r="162" spans="1:8" s="869" customFormat="1" ht="12" customHeight="1">
      <c r="A162" s="870" t="s">
        <v>976</v>
      </c>
      <c r="B162" s="871" t="s">
        <v>977</v>
      </c>
      <c r="C162" s="867"/>
      <c r="D162" s="867"/>
      <c r="E162" s="867"/>
      <c r="F162" s="867"/>
      <c r="G162" s="868"/>
      <c r="H162" s="868"/>
    </row>
    <row r="163" spans="1:8" s="869" customFormat="1" ht="12" customHeight="1">
      <c r="A163" s="870" t="s">
        <v>978</v>
      </c>
      <c r="B163" s="871" t="s">
        <v>865</v>
      </c>
      <c r="C163" s="867"/>
      <c r="D163" s="867"/>
      <c r="E163" s="867"/>
      <c r="F163" s="867"/>
      <c r="G163" s="868"/>
      <c r="H163" s="868"/>
    </row>
    <row r="164" spans="1:8" s="869" customFormat="1" ht="12" customHeight="1">
      <c r="A164" s="870" t="s">
        <v>979</v>
      </c>
      <c r="B164" s="871" t="s">
        <v>980</v>
      </c>
      <c r="C164" s="867"/>
      <c r="D164" s="867"/>
      <c r="E164" s="867"/>
      <c r="F164" s="867"/>
      <c r="G164" s="868"/>
      <c r="H164" s="868"/>
    </row>
    <row r="165" spans="1:8" s="869" customFormat="1" ht="12" customHeight="1">
      <c r="A165" s="870" t="s">
        <v>981</v>
      </c>
      <c r="B165" s="871" t="s">
        <v>982</v>
      </c>
      <c r="C165" s="867"/>
      <c r="D165" s="867"/>
      <c r="E165" s="867"/>
      <c r="F165" s="867"/>
      <c r="G165" s="868"/>
      <c r="H165" s="868"/>
    </row>
    <row r="166" spans="1:8" s="869" customFormat="1" ht="12" customHeight="1">
      <c r="A166" s="870" t="s">
        <v>983</v>
      </c>
      <c r="B166" s="871" t="s">
        <v>872</v>
      </c>
      <c r="C166" s="867"/>
      <c r="D166" s="867"/>
      <c r="E166" s="867"/>
      <c r="F166" s="867"/>
      <c r="G166" s="868"/>
      <c r="H166" s="868"/>
    </row>
    <row r="167" spans="1:8" s="869" customFormat="1" ht="12" customHeight="1">
      <c r="A167" s="870" t="s">
        <v>984</v>
      </c>
      <c r="B167" s="871" t="s">
        <v>985</v>
      </c>
      <c r="C167" s="867"/>
      <c r="D167" s="867"/>
      <c r="E167" s="867"/>
      <c r="F167" s="867"/>
      <c r="G167" s="868"/>
      <c r="H167" s="868"/>
    </row>
    <row r="168" spans="1:8" s="869" customFormat="1" ht="12" customHeight="1">
      <c r="A168" s="870" t="s">
        <v>986</v>
      </c>
      <c r="B168" s="871" t="s">
        <v>987</v>
      </c>
      <c r="C168" s="867"/>
      <c r="D168" s="867"/>
      <c r="E168" s="867"/>
      <c r="F168" s="867"/>
      <c r="G168" s="868"/>
      <c r="H168" s="868"/>
    </row>
    <row r="169" spans="1:8" s="869" customFormat="1" ht="12" customHeight="1">
      <c r="A169" s="870" t="s">
        <v>988</v>
      </c>
      <c r="B169" s="871" t="s">
        <v>989</v>
      </c>
      <c r="C169" s="867"/>
      <c r="D169" s="867"/>
      <c r="E169" s="867"/>
      <c r="F169" s="867"/>
      <c r="G169" s="868"/>
      <c r="H169" s="868"/>
    </row>
    <row r="170" spans="1:8" s="869" customFormat="1" ht="12" customHeight="1">
      <c r="A170" s="870" t="s">
        <v>990</v>
      </c>
      <c r="B170" s="871" t="s">
        <v>991</v>
      </c>
      <c r="C170" s="867"/>
      <c r="D170" s="867"/>
      <c r="E170" s="867"/>
      <c r="F170" s="867"/>
      <c r="G170" s="868"/>
      <c r="H170" s="868"/>
    </row>
    <row r="171" spans="1:8" s="869" customFormat="1" ht="12" customHeight="1">
      <c r="A171" s="870" t="s">
        <v>992</v>
      </c>
      <c r="B171" s="871" t="s">
        <v>993</v>
      </c>
      <c r="C171" s="867"/>
      <c r="D171" s="867"/>
      <c r="E171" s="867"/>
      <c r="F171" s="867"/>
      <c r="G171" s="868"/>
      <c r="H171" s="868"/>
    </row>
    <row r="172" spans="1:8" s="869" customFormat="1" ht="12" customHeight="1">
      <c r="A172" s="870" t="s">
        <v>994</v>
      </c>
      <c r="B172" s="871" t="s">
        <v>995</v>
      </c>
      <c r="C172" s="867"/>
      <c r="D172" s="867"/>
      <c r="E172" s="867"/>
      <c r="F172" s="867"/>
      <c r="G172" s="868"/>
      <c r="H172" s="868"/>
    </row>
    <row r="173" spans="1:8" s="869" customFormat="1" ht="12" customHeight="1">
      <c r="A173" s="870" t="s">
        <v>996</v>
      </c>
      <c r="B173" s="871" t="s">
        <v>997</v>
      </c>
      <c r="C173" s="867"/>
      <c r="D173" s="867"/>
      <c r="E173" s="867"/>
      <c r="F173" s="867"/>
      <c r="G173" s="868"/>
      <c r="H173" s="868"/>
    </row>
    <row r="174" spans="1:8" s="869" customFormat="1" ht="12" customHeight="1">
      <c r="A174" s="870" t="s">
        <v>998</v>
      </c>
      <c r="B174" s="871" t="s">
        <v>999</v>
      </c>
      <c r="C174" s="867"/>
      <c r="D174" s="867"/>
      <c r="E174" s="867"/>
      <c r="F174" s="867"/>
      <c r="G174" s="868"/>
      <c r="H174" s="868"/>
    </row>
    <row r="175" spans="1:8" s="869" customFormat="1" ht="12" customHeight="1">
      <c r="A175" s="870" t="s">
        <v>1000</v>
      </c>
      <c r="B175" s="871" t="s">
        <v>1001</v>
      </c>
      <c r="C175" s="867"/>
      <c r="D175" s="867"/>
      <c r="E175" s="867"/>
      <c r="F175" s="867"/>
      <c r="G175" s="868"/>
      <c r="H175" s="868"/>
    </row>
    <row r="176" spans="1:8" s="869" customFormat="1" ht="12" customHeight="1">
      <c r="A176" s="870" t="s">
        <v>1002</v>
      </c>
      <c r="B176" s="871" t="s">
        <v>1003</v>
      </c>
      <c r="C176" s="867"/>
      <c r="D176" s="867"/>
      <c r="E176" s="867"/>
      <c r="F176" s="867"/>
      <c r="G176" s="868"/>
      <c r="H176" s="868"/>
    </row>
    <row r="177" spans="1:8" s="869" customFormat="1" ht="12" customHeight="1">
      <c r="A177" s="870" t="s">
        <v>1004</v>
      </c>
      <c r="B177" s="871" t="s">
        <v>1005</v>
      </c>
      <c r="C177" s="867"/>
      <c r="D177" s="867"/>
      <c r="E177" s="867"/>
      <c r="F177" s="867"/>
      <c r="G177" s="868"/>
      <c r="H177" s="868"/>
    </row>
    <row r="178" spans="1:8" s="869" customFormat="1" ht="12" customHeight="1">
      <c r="A178" s="870" t="s">
        <v>1006</v>
      </c>
      <c r="B178" s="871" t="s">
        <v>1007</v>
      </c>
      <c r="C178" s="867"/>
      <c r="D178" s="867"/>
      <c r="E178" s="867"/>
      <c r="F178" s="867"/>
      <c r="G178" s="868"/>
      <c r="H178" s="868"/>
    </row>
    <row r="179" spans="1:8" s="869" customFormat="1" ht="12" customHeight="1">
      <c r="A179" s="870" t="s">
        <v>1008</v>
      </c>
      <c r="B179" s="871" t="s">
        <v>1009</v>
      </c>
      <c r="C179" s="867"/>
      <c r="D179" s="867"/>
      <c r="E179" s="867"/>
      <c r="F179" s="867"/>
      <c r="G179" s="868"/>
      <c r="H179" s="868"/>
    </row>
    <row r="180" spans="1:8" s="869" customFormat="1" ht="12" customHeight="1">
      <c r="A180" s="870" t="s">
        <v>1010</v>
      </c>
      <c r="B180" s="871" t="s">
        <v>1011</v>
      </c>
      <c r="C180" s="867"/>
      <c r="D180" s="867"/>
      <c r="E180" s="867"/>
      <c r="F180" s="867"/>
      <c r="G180" s="868"/>
      <c r="H180" s="868"/>
    </row>
    <row r="181" spans="1:8" s="869" customFormat="1" ht="12" customHeight="1">
      <c r="A181" s="870" t="s">
        <v>1012</v>
      </c>
      <c r="B181" s="871" t="s">
        <v>1013</v>
      </c>
      <c r="C181" s="867"/>
      <c r="D181" s="867"/>
      <c r="E181" s="867"/>
      <c r="F181" s="867"/>
      <c r="G181" s="868"/>
      <c r="H181" s="868"/>
    </row>
    <row r="182" spans="1:8" s="869" customFormat="1" ht="12" customHeight="1">
      <c r="A182" s="870" t="s">
        <v>1014</v>
      </c>
      <c r="B182" s="871" t="s">
        <v>1015</v>
      </c>
      <c r="C182" s="867"/>
      <c r="D182" s="867"/>
      <c r="E182" s="867"/>
      <c r="F182" s="867"/>
      <c r="G182" s="868"/>
      <c r="H182" s="868"/>
    </row>
    <row r="183" spans="1:8" s="869" customFormat="1" ht="12" customHeight="1">
      <c r="A183" s="870" t="s">
        <v>1016</v>
      </c>
      <c r="B183" s="871" t="s">
        <v>902</v>
      </c>
      <c r="C183" s="867"/>
      <c r="D183" s="867"/>
      <c r="E183" s="867"/>
      <c r="F183" s="867"/>
      <c r="G183" s="868"/>
      <c r="H183" s="868"/>
    </row>
    <row r="184" spans="1:8" s="869" customFormat="1" ht="12" customHeight="1">
      <c r="A184" s="870" t="s">
        <v>1017</v>
      </c>
      <c r="B184" s="871" t="s">
        <v>1018</v>
      </c>
      <c r="C184" s="867"/>
      <c r="D184" s="867"/>
      <c r="E184" s="867"/>
      <c r="F184" s="867"/>
      <c r="G184" s="868"/>
      <c r="H184" s="868"/>
    </row>
    <row r="185" spans="1:8" s="869" customFormat="1" ht="12" customHeight="1">
      <c r="A185" s="870" t="s">
        <v>1019</v>
      </c>
      <c r="B185" s="871" t="s">
        <v>1020</v>
      </c>
      <c r="C185" s="867"/>
      <c r="D185" s="867"/>
      <c r="E185" s="867"/>
      <c r="F185" s="867"/>
      <c r="G185" s="868"/>
      <c r="H185" s="868"/>
    </row>
    <row r="186" spans="1:8" s="869" customFormat="1" ht="12" customHeight="1">
      <c r="A186" s="870" t="s">
        <v>1021</v>
      </c>
      <c r="B186" s="871" t="s">
        <v>1022</v>
      </c>
      <c r="C186" s="867"/>
      <c r="D186" s="867"/>
      <c r="E186" s="867"/>
      <c r="F186" s="867"/>
      <c r="G186" s="868"/>
      <c r="H186" s="868"/>
    </row>
    <row r="187" spans="1:8" s="869" customFormat="1" ht="12" customHeight="1">
      <c r="A187" s="870" t="s">
        <v>1023</v>
      </c>
      <c r="B187" s="871" t="s">
        <v>904</v>
      </c>
      <c r="C187" s="867"/>
      <c r="D187" s="867"/>
      <c r="E187" s="867"/>
      <c r="F187" s="867"/>
      <c r="G187" s="868"/>
      <c r="H187" s="868"/>
    </row>
    <row r="188" spans="1:8" s="869" customFormat="1" ht="12" customHeight="1">
      <c r="A188" s="870" t="s">
        <v>1024</v>
      </c>
      <c r="B188" s="871" t="s">
        <v>1025</v>
      </c>
      <c r="C188" s="867"/>
      <c r="D188" s="867"/>
      <c r="E188" s="867"/>
      <c r="F188" s="867"/>
      <c r="G188" s="868"/>
      <c r="H188" s="868"/>
    </row>
    <row r="189" spans="1:8" s="869" customFormat="1" ht="12" customHeight="1">
      <c r="A189" s="870" t="s">
        <v>1026</v>
      </c>
      <c r="B189" s="871" t="s">
        <v>1027</v>
      </c>
      <c r="C189" s="867"/>
      <c r="D189" s="867"/>
      <c r="E189" s="867"/>
      <c r="F189" s="867"/>
      <c r="G189" s="868"/>
      <c r="H189" s="868"/>
    </row>
    <row r="190" spans="1:8" s="869" customFormat="1" ht="12" customHeight="1">
      <c r="A190" s="870" t="s">
        <v>1028</v>
      </c>
      <c r="B190" s="871" t="s">
        <v>1029</v>
      </c>
      <c r="C190" s="867"/>
      <c r="D190" s="867"/>
      <c r="E190" s="867"/>
      <c r="F190" s="867"/>
      <c r="G190" s="868"/>
      <c r="H190" s="868"/>
    </row>
    <row r="191" spans="1:8" s="869" customFormat="1" ht="12" customHeight="1">
      <c r="A191" s="870" t="s">
        <v>1030</v>
      </c>
      <c r="B191" s="871" t="s">
        <v>1031</v>
      </c>
      <c r="C191" s="867"/>
      <c r="D191" s="867"/>
      <c r="E191" s="867"/>
      <c r="F191" s="867"/>
      <c r="G191" s="868"/>
      <c r="H191" s="868"/>
    </row>
    <row r="192" spans="1:8" s="869" customFormat="1" ht="12" customHeight="1">
      <c r="A192" s="870" t="s">
        <v>1032</v>
      </c>
      <c r="B192" s="871" t="s">
        <v>1033</v>
      </c>
      <c r="C192" s="867"/>
      <c r="D192" s="867"/>
      <c r="E192" s="867"/>
      <c r="F192" s="867"/>
      <c r="G192" s="868"/>
      <c r="H192" s="868"/>
    </row>
    <row r="193" spans="1:8" s="869" customFormat="1" ht="12" customHeight="1">
      <c r="A193" s="870" t="s">
        <v>1034</v>
      </c>
      <c r="B193" s="871" t="s">
        <v>1035</v>
      </c>
      <c r="C193" s="867"/>
      <c r="D193" s="867"/>
      <c r="E193" s="867"/>
      <c r="F193" s="867"/>
      <c r="G193" s="868"/>
      <c r="H193" s="868"/>
    </row>
    <row r="194" spans="1:8" s="869" customFormat="1" ht="12" customHeight="1">
      <c r="A194" s="870" t="s">
        <v>1036</v>
      </c>
      <c r="B194" s="871" t="s">
        <v>1018</v>
      </c>
      <c r="C194" s="867"/>
      <c r="D194" s="867"/>
      <c r="E194" s="867"/>
      <c r="F194" s="867"/>
      <c r="G194" s="868"/>
      <c r="H194" s="868"/>
    </row>
    <row r="195" spans="1:8" s="869" customFormat="1" ht="12" customHeight="1">
      <c r="A195" s="870" t="s">
        <v>1037</v>
      </c>
      <c r="B195" s="871" t="s">
        <v>1020</v>
      </c>
      <c r="C195" s="867"/>
      <c r="D195" s="867"/>
      <c r="E195" s="867"/>
      <c r="F195" s="867"/>
      <c r="G195" s="868"/>
      <c r="H195" s="868"/>
    </row>
    <row r="196" spans="1:8" s="869" customFormat="1" ht="12" customHeight="1">
      <c r="A196" s="870" t="s">
        <v>1038</v>
      </c>
      <c r="B196" s="871" t="s">
        <v>1039</v>
      </c>
      <c r="C196" s="867"/>
      <c r="D196" s="867"/>
      <c r="E196" s="867"/>
      <c r="F196" s="867"/>
      <c r="G196" s="868"/>
      <c r="H196" s="868"/>
    </row>
    <row r="197" spans="1:8" s="869" customFormat="1" ht="12" customHeight="1">
      <c r="A197" s="870" t="s">
        <v>1040</v>
      </c>
      <c r="B197" s="871" t="s">
        <v>1066</v>
      </c>
      <c r="C197" s="867"/>
      <c r="D197" s="867"/>
      <c r="E197" s="867"/>
      <c r="F197" s="867"/>
      <c r="G197" s="868"/>
      <c r="H197" s="868"/>
    </row>
    <row r="198" spans="1:8" s="869" customFormat="1" ht="12" customHeight="1">
      <c r="A198" s="870" t="s">
        <v>1041</v>
      </c>
      <c r="B198" s="871" t="s">
        <v>1042</v>
      </c>
      <c r="C198" s="867"/>
      <c r="D198" s="867"/>
      <c r="E198" s="867"/>
      <c r="F198" s="867"/>
      <c r="G198" s="868"/>
      <c r="H198" s="868"/>
    </row>
    <row r="199" spans="1:8" s="869" customFormat="1" ht="12" customHeight="1">
      <c r="A199" s="870" t="s">
        <v>1043</v>
      </c>
      <c r="B199" s="871" t="s">
        <v>906</v>
      </c>
      <c r="C199" s="867"/>
      <c r="D199" s="867"/>
      <c r="E199" s="867"/>
      <c r="F199" s="867"/>
      <c r="G199" s="868"/>
      <c r="H199" s="868"/>
    </row>
    <row r="200" spans="1:8" s="869" customFormat="1" ht="12" customHeight="1">
      <c r="A200" s="870" t="s">
        <v>1044</v>
      </c>
      <c r="B200" s="871" t="s">
        <v>1067</v>
      </c>
      <c r="C200" s="867"/>
      <c r="D200" s="867"/>
      <c r="E200" s="867"/>
      <c r="F200" s="867"/>
      <c r="G200" s="868"/>
      <c r="H200" s="868"/>
    </row>
    <row r="201" spans="1:8" s="869" customFormat="1" ht="12" customHeight="1">
      <c r="A201" s="870" t="s">
        <v>1045</v>
      </c>
      <c r="B201" s="871" t="s">
        <v>1068</v>
      </c>
      <c r="C201" s="867"/>
      <c r="D201" s="867"/>
      <c r="E201" s="867"/>
      <c r="F201" s="867"/>
      <c r="G201" s="868"/>
      <c r="H201" s="868"/>
    </row>
    <row r="202" spans="1:8" s="869" customFormat="1" ht="12" customHeight="1">
      <c r="A202" s="870" t="s">
        <v>1046</v>
      </c>
      <c r="B202" s="871" t="s">
        <v>1069</v>
      </c>
      <c r="C202" s="867"/>
      <c r="D202" s="867"/>
      <c r="E202" s="867"/>
      <c r="F202" s="867"/>
      <c r="G202" s="868"/>
      <c r="H202" s="868"/>
    </row>
    <row r="203" spans="1:8" s="869" customFormat="1">
      <c r="A203" s="1398" t="s">
        <v>412</v>
      </c>
      <c r="B203" s="1398"/>
      <c r="C203" s="872">
        <f t="shared" ref="C203:H203" si="1">SUM(C115:C202)</f>
        <v>0</v>
      </c>
      <c r="D203" s="872">
        <f t="shared" si="1"/>
        <v>0</v>
      </c>
      <c r="E203" s="872">
        <f t="shared" si="1"/>
        <v>0</v>
      </c>
      <c r="F203" s="872">
        <f t="shared" si="1"/>
        <v>0</v>
      </c>
      <c r="G203" s="872">
        <f t="shared" si="1"/>
        <v>0</v>
      </c>
      <c r="H203" s="872">
        <f t="shared" si="1"/>
        <v>0</v>
      </c>
    </row>
    <row r="204" spans="1:8" s="869" customFormat="1">
      <c r="A204" s="873"/>
    </row>
    <row r="205" spans="1:8" s="869" customFormat="1">
      <c r="A205" s="873"/>
    </row>
    <row r="206" spans="1:8" s="869" customFormat="1">
      <c r="A206" s="873"/>
      <c r="F206" s="133" t="s">
        <v>103</v>
      </c>
    </row>
    <row r="207" spans="1:8" s="869" customFormat="1">
      <c r="A207" s="873"/>
      <c r="F207" s="138" t="s">
        <v>476</v>
      </c>
    </row>
    <row r="208" spans="1:8" s="869" customFormat="1">
      <c r="A208" s="873"/>
    </row>
    <row r="209" spans="1:2" s="869" customFormat="1">
      <c r="A209" s="873"/>
    </row>
    <row r="210" spans="1:2" s="869" customFormat="1">
      <c r="A210" s="873"/>
    </row>
    <row r="211" spans="1:2" s="869" customFormat="1">
      <c r="A211" s="873"/>
    </row>
    <row r="212" spans="1:2" s="869" customFormat="1">
      <c r="A212" s="873"/>
    </row>
    <row r="214" spans="1:2">
      <c r="B214" s="366"/>
    </row>
  </sheetData>
  <mergeCells count="6">
    <mergeCell ref="A203:B203"/>
    <mergeCell ref="A12:H12"/>
    <mergeCell ref="A13:H13"/>
    <mergeCell ref="A15:H15"/>
    <mergeCell ref="A107:B107"/>
    <mergeCell ref="A111:H111"/>
  </mergeCells>
  <pageMargins left="0.7" right="0.7" top="0.75" bottom="0.75" header="0.3" footer="0.3"/>
  <pageSetup paperSize="9" scale="98" fitToHeight="0" orientation="landscape" r:id="rId1"/>
  <rowBreaks count="1" manualBreakCount="1">
    <brk id="10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B15" sqref="B15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266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266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266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266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266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266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266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266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266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266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266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279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279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266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>
      <c r="B78" s="22"/>
      <c r="C78" s="21"/>
      <c r="D78" s="21"/>
      <c r="E78" s="21"/>
      <c r="F78" s="21"/>
      <c r="G78" s="21"/>
      <c r="H78" s="21"/>
      <c r="I78" s="21"/>
      <c r="J78" s="21"/>
    </row>
    <row r="79" spans="1:10">
      <c r="B79" s="21"/>
      <c r="C79" s="21"/>
      <c r="D79" s="21"/>
      <c r="E79" s="21"/>
      <c r="F79" s="21"/>
      <c r="G79" s="21"/>
      <c r="H79" s="21"/>
      <c r="I79" s="21"/>
      <c r="J79" s="21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 s="126" customFormat="1">
      <c r="B80" s="128"/>
      <c r="C80" s="128"/>
      <c r="D80" s="128"/>
      <c r="E80" s="128"/>
      <c r="F80" s="128"/>
      <c r="G80" s="128"/>
      <c r="H80" s="128"/>
      <c r="I80" s="128"/>
      <c r="J80" s="128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K19" sqref="K19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G20" sqref="G2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I25" sqref="I25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2" sqref="A12:J12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K83"/>
  <sheetViews>
    <sheetView showGridLines="0" view="pageBreakPreview" zoomScale="90" zoomScaleNormal="100" zoomScaleSheetLayoutView="90" workbookViewId="0">
      <selection activeCell="P68" sqref="P68"/>
    </sheetView>
  </sheetViews>
  <sheetFormatPr defaultColWidth="8.69921875" defaultRowHeight="12.75"/>
  <cols>
    <col min="1" max="1" width="2.69921875" style="20" customWidth="1"/>
    <col min="2" max="2" width="7.69921875" style="20" customWidth="1"/>
    <col min="3" max="3" width="25.69921875" style="20" customWidth="1"/>
    <col min="4" max="4" width="5.69921875" style="20" customWidth="1"/>
    <col min="5" max="7" width="9.69921875" style="20" customWidth="1"/>
    <col min="8" max="8" width="11.69921875" style="20" customWidth="1"/>
    <col min="9" max="9" width="10.69921875" style="20" customWidth="1"/>
    <col min="10" max="11" width="6.19921875" style="20" customWidth="1"/>
    <col min="12" max="16384" width="8.69921875" style="20"/>
  </cols>
  <sheetData>
    <row r="2" spans="2:11" s="266" customFormat="1" ht="15">
      <c r="B2" s="705" t="s">
        <v>55</v>
      </c>
      <c r="C2" s="706"/>
      <c r="D2" s="707"/>
      <c r="E2" s="708"/>
      <c r="F2" s="708"/>
      <c r="G2" s="709"/>
      <c r="H2" s="710" t="s">
        <v>303</v>
      </c>
      <c r="I2" s="708"/>
      <c r="J2" s="708"/>
      <c r="K2" s="708"/>
    </row>
    <row r="3" spans="2:11" s="266" customFormat="1" ht="30" customHeight="1">
      <c r="B3" s="711" t="s">
        <v>15</v>
      </c>
      <c r="C3" s="1349" t="s">
        <v>1165</v>
      </c>
      <c r="D3" s="1349"/>
      <c r="E3" s="708"/>
      <c r="F3" s="708"/>
      <c r="G3" s="713"/>
      <c r="H3" s="713" t="s">
        <v>31</v>
      </c>
      <c r="I3" s="160" t="s">
        <v>1166</v>
      </c>
      <c r="J3" s="708"/>
      <c r="K3" s="708"/>
    </row>
    <row r="4" spans="2:11" s="266" customFormat="1" ht="15" customHeight="1">
      <c r="B4" s="711"/>
      <c r="C4" s="715"/>
      <c r="D4" s="707"/>
      <c r="E4" s="709"/>
      <c r="F4" s="709"/>
      <c r="G4" s="716"/>
      <c r="H4" s="716"/>
      <c r="I4" s="717"/>
      <c r="J4" s="718"/>
      <c r="K4" s="719"/>
    </row>
    <row r="5" spans="2:11" s="266" customFormat="1" ht="15" customHeight="1">
      <c r="B5" s="720" t="s">
        <v>25</v>
      </c>
      <c r="C5" s="712" t="s">
        <v>1167</v>
      </c>
      <c r="D5" s="707"/>
      <c r="E5" s="709"/>
      <c r="F5" s="709"/>
      <c r="G5" s="713"/>
      <c r="H5" s="713" t="s">
        <v>20</v>
      </c>
      <c r="I5" s="1257" t="s">
        <v>127</v>
      </c>
      <c r="J5" s="718"/>
      <c r="K5" s="719"/>
    </row>
    <row r="6" spans="2:11" s="266" customFormat="1" ht="15" customHeight="1">
      <c r="B6" s="721"/>
      <c r="C6" s="722"/>
      <c r="D6" s="723"/>
      <c r="E6" s="724"/>
      <c r="F6" s="724"/>
      <c r="G6" s="713"/>
      <c r="H6" s="713"/>
      <c r="I6" s="725"/>
      <c r="J6" s="718"/>
      <c r="K6" s="719"/>
    </row>
    <row r="7" spans="2:11" s="266" customFormat="1" ht="15" customHeight="1">
      <c r="B7" s="726" t="s">
        <v>16</v>
      </c>
      <c r="C7" s="714" t="s">
        <v>1168</v>
      </c>
      <c r="D7" s="723"/>
      <c r="E7" s="727"/>
      <c r="F7" s="727"/>
      <c r="G7" s="713"/>
      <c r="H7" s="713" t="s">
        <v>30</v>
      </c>
      <c r="I7" s="714" t="s">
        <v>22</v>
      </c>
      <c r="J7" s="718"/>
      <c r="K7" s="719"/>
    </row>
    <row r="8" spans="2:11" s="266" customFormat="1" ht="15" customHeight="1">
      <c r="B8" s="726"/>
      <c r="C8" s="728"/>
      <c r="D8" s="723"/>
      <c r="E8" s="727"/>
      <c r="F8" s="727"/>
      <c r="G8" s="713"/>
      <c r="H8" s="713"/>
      <c r="I8" s="714"/>
      <c r="J8" s="729"/>
      <c r="K8" s="729"/>
    </row>
    <row r="9" spans="2:11" s="266" customFormat="1" ht="15" customHeight="1">
      <c r="B9" s="713" t="s">
        <v>28</v>
      </c>
      <c r="C9" s="160" t="s">
        <v>1169</v>
      </c>
      <c r="D9" s="723"/>
      <c r="E9" s="727"/>
      <c r="F9" s="727"/>
      <c r="G9" s="730"/>
      <c r="H9" s="731" t="s">
        <v>23</v>
      </c>
      <c r="I9" s="732" t="s">
        <v>22</v>
      </c>
      <c r="J9" s="729"/>
      <c r="K9" s="729"/>
    </row>
    <row r="10" spans="2:11" s="266" customFormat="1" ht="15" customHeight="1">
      <c r="B10" s="726"/>
      <c r="C10" s="728"/>
      <c r="D10" s="723"/>
      <c r="E10" s="727"/>
      <c r="F10" s="727"/>
      <c r="G10" s="713"/>
      <c r="H10" s="731" t="s">
        <v>54</v>
      </c>
      <c r="I10" s="732" t="s">
        <v>1668</v>
      </c>
      <c r="J10" s="729"/>
      <c r="K10" s="729"/>
    </row>
    <row r="11" spans="2:11" s="266" customFormat="1" ht="15" customHeight="1">
      <c r="B11" s="713"/>
      <c r="C11" s="714"/>
      <c r="D11" s="733"/>
      <c r="E11" s="734"/>
      <c r="F11" s="734"/>
      <c r="G11" s="730"/>
      <c r="H11" s="731" t="s">
        <v>24</v>
      </c>
      <c r="I11" s="732" t="s">
        <v>22</v>
      </c>
      <c r="J11" s="735"/>
      <c r="K11" s="729"/>
    </row>
    <row r="12" spans="2:11" s="266" customFormat="1" ht="15" customHeight="1">
      <c r="B12" s="733"/>
      <c r="C12" s="736"/>
      <c r="D12" s="733"/>
      <c r="E12" s="734"/>
      <c r="F12" s="734"/>
      <c r="G12" s="713"/>
      <c r="H12" s="725"/>
      <c r="I12" s="714"/>
      <c r="J12" s="735"/>
      <c r="K12" s="729"/>
    </row>
    <row r="13" spans="2:11" s="279" customFormat="1" ht="15" customHeight="1">
      <c r="B13" s="1346" t="s">
        <v>307</v>
      </c>
      <c r="C13" s="1346"/>
      <c r="D13" s="1346"/>
      <c r="E13" s="1346"/>
      <c r="F13" s="1346"/>
      <c r="G13" s="1346"/>
      <c r="H13" s="1346"/>
      <c r="I13" s="1346"/>
      <c r="J13" s="1346"/>
      <c r="K13" s="1346"/>
    </row>
    <row r="14" spans="2:11" s="279" customFormat="1" ht="15" customHeight="1">
      <c r="B14" s="1347" t="s">
        <v>1640</v>
      </c>
      <c r="C14" s="1347"/>
      <c r="D14" s="1347"/>
      <c r="E14" s="1347"/>
      <c r="F14" s="1347"/>
      <c r="G14" s="1347"/>
      <c r="H14" s="1347"/>
      <c r="I14" s="1347"/>
      <c r="J14" s="1347"/>
      <c r="K14" s="1347"/>
    </row>
    <row r="15" spans="2:11" s="266" customFormat="1" ht="15" customHeight="1">
      <c r="B15" s="737"/>
      <c r="C15" s="738"/>
      <c r="D15" s="738"/>
      <c r="E15" s="739"/>
      <c r="F15" s="739"/>
      <c r="G15" s="739"/>
      <c r="H15" s="725"/>
      <c r="I15" s="740"/>
      <c r="J15" s="740"/>
      <c r="K15" s="741" t="s">
        <v>58</v>
      </c>
    </row>
    <row r="16" spans="2:11" ht="96" customHeight="1">
      <c r="B16" s="59" t="s">
        <v>268</v>
      </c>
      <c r="C16" s="59" t="s">
        <v>107</v>
      </c>
      <c r="D16" s="59" t="s">
        <v>106</v>
      </c>
      <c r="E16" s="69" t="s">
        <v>305</v>
      </c>
      <c r="F16" s="69" t="s">
        <v>14</v>
      </c>
      <c r="G16" s="69" t="s">
        <v>52</v>
      </c>
      <c r="H16" s="60" t="s">
        <v>301</v>
      </c>
      <c r="I16" s="58" t="s">
        <v>104</v>
      </c>
      <c r="J16" s="58" t="s">
        <v>306</v>
      </c>
      <c r="K16" s="58" t="s">
        <v>13</v>
      </c>
    </row>
    <row r="17" spans="2:11" ht="12" customHeight="1">
      <c r="B17" s="57">
        <v>1</v>
      </c>
      <c r="C17" s="57">
        <v>2</v>
      </c>
      <c r="D17" s="57">
        <v>3</v>
      </c>
      <c r="E17" s="56">
        <v>4</v>
      </c>
      <c r="F17" s="56">
        <v>5</v>
      </c>
      <c r="G17" s="56" t="s">
        <v>12</v>
      </c>
      <c r="H17" s="61">
        <v>7</v>
      </c>
      <c r="I17" s="55">
        <v>8</v>
      </c>
      <c r="J17" s="55">
        <v>9</v>
      </c>
      <c r="K17" s="55">
        <v>10</v>
      </c>
    </row>
    <row r="18" spans="2:11" ht="18.75" customHeight="1">
      <c r="B18" s="31">
        <v>1</v>
      </c>
      <c r="C18" s="27" t="s">
        <v>0</v>
      </c>
      <c r="D18" s="36"/>
      <c r="E18" s="49">
        <f>'Obrazac 2. Opšta namjena'!E18+'Obrazac 2. PPN1'!E18+'Obrazac 2. PPN2'!D17+'Obrazac 2. PPN3'!D17+'Obrazac 2. PPN4'!D17+'Obrazac 2. PPN5'!D17+'Obrazac 2. PPN6'!D17+'Obrazac 2. PPN7'!D17+'Obrazac 2. PPN8'!D17+'Obrazac 2. PPN9'!D17+'Obrazac 2. PPN10'!D17+'Obrazac 2. PPN11'!D17+'Obrazac 2. PPN12'!D17+'Obrazac 2. PPN13'!D17+'Obrazac 2. PPN14'!D17+'Obrazac 2. PPN15'!D17+'Obrazac 2. PPN16'!D17+'Obrazac 2. PPN17'!D17+'Obrazac 2. PPN18'!D17+'Obrazac 2. PPN19'!D17+'Obrazac 2. PPN20'!D17+'Obrazac 2. PPN21'!D17+'Obrazac 2. PPN22'!D17+'Obrazac 2. PPN23'!D17+'Obrazac 2. PPN24'!D17+'Obrazac 2. PPN25'!D17+'Obrazac 2. PPN26'!D17+'Obrazac 2. PPN27'!D17+'Obrazac 2. PPN28'!D17+'Obrazac 2. PPN29'!D17+'Obrazac 2. PPN30'!D17</f>
        <v>596000</v>
      </c>
      <c r="F18" s="49">
        <f>'Obrazac 2. Opšta namjena'!F18+'Obrazac 2. PPN1'!F18+'Obrazac 2. PPN2'!E17+'Obrazac 2. PPN3'!E17+'Obrazac 2. PPN4'!E17+'Obrazac 2. PPN5'!E17+'Obrazac 2. PPN6'!E17+'Obrazac 2. PPN7'!E17+'Obrazac 2. PPN8'!E17+'Obrazac 2. PPN9'!E17+'Obrazac 2. PPN10'!E17+'Obrazac 2. PPN11'!E17+'Obrazac 2. PPN12'!E17+'Obrazac 2. PPN13'!E17+'Obrazac 2. PPN14'!E17+'Obrazac 2. PPN15'!E17+'Obrazac 2. PPN16'!E17+'Obrazac 2. PPN17'!E17+'Obrazac 2. PPN18'!E17+'Obrazac 2. PPN19'!E17+'Obrazac 2. PPN20'!E17+'Obrazac 2. PPN21'!E17+'Obrazac 2. PPN22'!E17+'Obrazac 2. PPN23'!E17+'Obrazac 2. PPN24'!E17+'Obrazac 2. PPN25'!E17+'Obrazac 2. PPN26'!E17+'Obrazac 2. PPN27'!E17+'Obrazac 2. PPN28'!E17+'Obrazac 2. PPN29'!E17+'Obrazac 2. PPN30'!E17</f>
        <v>0</v>
      </c>
      <c r="G18" s="49">
        <f>'Obrazac 2. Opšta namjena'!G18+'Obrazac 2. PPN1'!G18+'Obrazac 2. PPN2'!F17+'Obrazac 2. PPN3'!F17+'Obrazac 2. PPN4'!F17+'Obrazac 2. PPN5'!F17+'Obrazac 2. PPN6'!F17+'Obrazac 2. PPN7'!F17+'Obrazac 2. PPN8'!F17+'Obrazac 2. PPN9'!F17+'Obrazac 2. PPN10'!F17+'Obrazac 2. PPN11'!F17+'Obrazac 2. PPN12'!F17+'Obrazac 2. PPN13'!F17+'Obrazac 2. PPN14'!F17+'Obrazac 2. PPN15'!F17+'Obrazac 2. PPN16'!F17+'Obrazac 2. PPN17'!F17+'Obrazac 2. PPN18'!F17+'Obrazac 2. PPN19'!F17+'Obrazac 2. PPN20'!F17+'Obrazac 2. PPN21'!F17+'Obrazac 2. PPN22'!F17+'Obrazac 2. PPN23'!F17+'Obrazac 2. PPN24'!F17+'Obrazac 2. PPN25'!F17+'Obrazac 2. PPN26'!F17+'Obrazac 2. PPN27'!F17+'Obrazac 2. PPN28'!F17+'Obrazac 2. PPN29'!F17+'Obrazac 2. PPN30'!F17</f>
        <v>596000</v>
      </c>
      <c r="H18" s="49">
        <f>'Obrazac 2. Opšta namjena'!H18+'Obrazac 2. PPN1'!H18+'Obrazac 2. PPN2'!G17+'Obrazac 2. PPN3'!G17+'Obrazac 2. PPN4'!G17+'Obrazac 2. PPN5'!G17+'Obrazac 2. PPN6'!G17+'Obrazac 2. PPN7'!G17+'Obrazac 2. PPN8'!G17+'Obrazac 2. PPN9'!G17+'Obrazac 2. PPN10'!G17+'Obrazac 2. PPN11'!G17+'Obrazac 2. PPN12'!G17+'Obrazac 2. PPN13'!G17+'Obrazac 2. PPN14'!G17+'Obrazac 2. PPN15'!G17+'Obrazac 2. PPN16'!G17+'Obrazac 2. PPN17'!G17+'Obrazac 2. PPN18'!G17+'Obrazac 2. PPN19'!G17+'Obrazac 2. PPN20'!G17+'Obrazac 2. PPN21'!G17+'Obrazac 2. PPN22'!G17+'Obrazac 2. PPN23'!G17+'Obrazac 2. PPN24'!G17+'Obrazac 2. PPN25'!G17+'Obrazac 2. PPN26'!G17+'Obrazac 2. PPN27'!G17+'Obrazac 2. PPN28'!G17+'Obrazac 2. PPN29'!G17+'Obrazac 2. PPN30'!G17</f>
        <v>552915.58144999994</v>
      </c>
      <c r="I18" s="49">
        <f>'Obrazac 2. Opšta namjena'!I18+'Obrazac 2. PPN1'!I18+'Obrazac 2. PPN2'!H17+'Obrazac 2. PPN3'!H17+'Obrazac 2. PPN4'!H17+'Obrazac 2. PPN5'!H17+'Obrazac 2. PPN6'!H17+'Obrazac 2. PPN7'!H17+'Obrazac 2. PPN8'!H17+'Obrazac 2. PPN9'!H17+'Obrazac 2. PPN10'!H17+'Obrazac 2. PPN11'!H17+'Obrazac 2. PPN12'!H17+'Obrazac 2. PPN13'!H17+'Obrazac 2. PPN14'!H17+'Obrazac 2. PPN15'!H17+'Obrazac 2. PPN16'!H17+'Obrazac 2. PPN17'!H17+'Obrazac 2. PPN18'!H17+'Obrazac 2. PPN19'!H17+'Obrazac 2. PPN20'!H17+'Obrazac 2. PPN21'!H17+'Obrazac 2. PPN22'!H17+'Obrazac 2. PPN23'!H17+'Obrazac 2. PPN24'!H17+'Obrazac 2. PPN25'!H17+'Obrazac 2. PPN26'!H17+'Obrazac 2. PPN27'!H17+'Obrazac 2. PPN28'!H17+'Obrazac 2. PPN29'!H17+'Obrazac 2. PPN30'!H17</f>
        <v>565290.35855</v>
      </c>
      <c r="J18" s="34">
        <f t="shared" ref="J18:J71" si="0">SUM(H18/G18)</f>
        <v>0.92771070713087234</v>
      </c>
      <c r="K18" s="33">
        <f t="shared" ref="K18:K46" si="1">SUM(H18/I18)</f>
        <v>0.97810898963190873</v>
      </c>
    </row>
    <row r="19" spans="2:11" ht="18.75" customHeight="1">
      <c r="B19" s="28">
        <v>2</v>
      </c>
      <c r="C19" s="27" t="s">
        <v>1</v>
      </c>
      <c r="D19" s="36">
        <v>610000</v>
      </c>
      <c r="E19" s="49">
        <f>'Obrazac 2. Opšta namjena'!E19+'Obrazac 2. PPN1'!E19+'Obrazac 2. PPN2'!D18+'Obrazac 2. PPN3'!D18+'Obrazac 2. PPN4'!D18+'Obrazac 2. PPN5'!D18+'Obrazac 2. PPN6'!D18+'Obrazac 2. PPN7'!D18+'Obrazac 2. PPN8'!D18+'Obrazac 2. PPN9'!D18+'Obrazac 2. PPN10'!D18+'Obrazac 2. PPN11'!D18+'Obrazac 2. PPN12'!D18+'Obrazac 2. PPN13'!D18+'Obrazac 2. PPN14'!D18+'Obrazac 2. PPN15'!D18+'Obrazac 2. PPN16'!D18+'Obrazac 2. PPN17'!D18+'Obrazac 2. PPN18'!D18+'Obrazac 2. PPN19'!D18+'Obrazac 2. PPN20'!D18+'Obrazac 2. PPN21'!D18+'Obrazac 2. PPN22'!D18+'Obrazac 2. PPN23'!D18+'Obrazac 2. PPN24'!D18+'Obrazac 2. PPN25'!D18+'Obrazac 2. PPN26'!D18+'Obrazac 2. PPN27'!D18+'Obrazac 2. PPN28'!D18+'Obrazac 2. PPN29'!D18+'Obrazac 2. PPN30'!D18</f>
        <v>594000</v>
      </c>
      <c r="F19" s="49">
        <f>'Obrazac 2. Opšta namjena'!F19+'Obrazac 2. PPN1'!F19+'Obrazac 2. PPN2'!E18+'Obrazac 2. PPN3'!E18+'Obrazac 2. PPN4'!E18+'Obrazac 2. PPN5'!E18+'Obrazac 2. PPN6'!E18+'Obrazac 2. PPN7'!E18+'Obrazac 2. PPN8'!E18+'Obrazac 2. PPN9'!E18+'Obrazac 2. PPN10'!E18+'Obrazac 2. PPN11'!E18+'Obrazac 2. PPN12'!E18+'Obrazac 2. PPN13'!E18+'Obrazac 2. PPN14'!E18+'Obrazac 2. PPN15'!E18+'Obrazac 2. PPN16'!E18+'Obrazac 2. PPN17'!E18+'Obrazac 2. PPN18'!E18+'Obrazac 2. PPN19'!E18+'Obrazac 2. PPN20'!E18+'Obrazac 2. PPN21'!E18+'Obrazac 2. PPN22'!E18+'Obrazac 2. PPN23'!E18+'Obrazac 2. PPN24'!E18+'Obrazac 2. PPN25'!E18+'Obrazac 2. PPN26'!E18+'Obrazac 2. PPN27'!E18+'Obrazac 2. PPN28'!E18+'Obrazac 2. PPN29'!E18+'Obrazac 2. PPN30'!E18</f>
        <v>-8600</v>
      </c>
      <c r="G19" s="49">
        <f>'Obrazac 2. Opšta namjena'!G19+'Obrazac 2. PPN1'!G19+'Obrazac 2. PPN2'!F18+'Obrazac 2. PPN3'!F18+'Obrazac 2. PPN4'!F18+'Obrazac 2. PPN5'!F18+'Obrazac 2. PPN6'!F18+'Obrazac 2. PPN7'!F18+'Obrazac 2. PPN8'!F18+'Obrazac 2. PPN9'!F18+'Obrazac 2. PPN10'!F18+'Obrazac 2. PPN11'!F18+'Obrazac 2. PPN12'!F18+'Obrazac 2. PPN13'!F18+'Obrazac 2. PPN14'!F18+'Obrazac 2. PPN15'!F18+'Obrazac 2. PPN16'!F18+'Obrazac 2. PPN17'!F18+'Obrazac 2. PPN18'!F18+'Obrazac 2. PPN19'!F18+'Obrazac 2. PPN20'!F18+'Obrazac 2. PPN21'!F18+'Obrazac 2. PPN22'!F18+'Obrazac 2. PPN23'!F18+'Obrazac 2. PPN24'!F18+'Obrazac 2. PPN25'!F18+'Obrazac 2. PPN26'!F18+'Obrazac 2. PPN27'!F18+'Obrazac 2. PPN28'!F18+'Obrazac 2. PPN29'!F18+'Obrazac 2. PPN30'!F18</f>
        <v>585400</v>
      </c>
      <c r="H19" s="49">
        <f>'Obrazac 2. Opšta namjena'!H19+'Obrazac 2. PPN1'!H19+'Obrazac 2. PPN2'!G18+'Obrazac 2. PPN3'!G18+'Obrazac 2. PPN4'!G18+'Obrazac 2. PPN5'!G18+'Obrazac 2. PPN6'!G18+'Obrazac 2. PPN7'!G18+'Obrazac 2. PPN8'!G18+'Obrazac 2. PPN9'!G18+'Obrazac 2. PPN10'!G18+'Obrazac 2. PPN11'!G18+'Obrazac 2. PPN12'!G18+'Obrazac 2. PPN13'!G18+'Obrazac 2. PPN14'!G18+'Obrazac 2. PPN15'!G18+'Obrazac 2. PPN16'!G18+'Obrazac 2. PPN17'!G18+'Obrazac 2. PPN18'!G18+'Obrazac 2. PPN19'!G18+'Obrazac 2. PPN20'!G18+'Obrazac 2. PPN21'!G18+'Obrazac 2. PPN22'!G18+'Obrazac 2. PPN23'!G18+'Obrazac 2. PPN24'!G18+'Obrazac 2. PPN25'!G18+'Obrazac 2. PPN26'!G18+'Obrazac 2. PPN27'!G18+'Obrazac 2. PPN28'!G18+'Obrazac 2. PPN29'!G18+'Obrazac 2. PPN30'!G18</f>
        <v>542444.72144999995</v>
      </c>
      <c r="I19" s="49">
        <f>'Obrazac 2. Opšta namjena'!I19+'Obrazac 2. PPN1'!I19+'Obrazac 2. PPN2'!H18+'Obrazac 2. PPN3'!H18+'Obrazac 2. PPN4'!H18+'Obrazac 2. PPN5'!H18+'Obrazac 2. PPN6'!H18+'Obrazac 2. PPN7'!H18+'Obrazac 2. PPN8'!H18+'Obrazac 2. PPN9'!H18+'Obrazac 2. PPN10'!H18+'Obrazac 2. PPN11'!H18+'Obrazac 2. PPN12'!H18+'Obrazac 2. PPN13'!H18+'Obrazac 2. PPN14'!H18+'Obrazac 2. PPN15'!H18+'Obrazac 2. PPN16'!H18+'Obrazac 2. PPN17'!H18+'Obrazac 2. PPN18'!H18+'Obrazac 2. PPN19'!H18+'Obrazac 2. PPN20'!H18+'Obrazac 2. PPN21'!H18+'Obrazac 2. PPN22'!H18+'Obrazac 2. PPN23'!H18+'Obrazac 2. PPN24'!H18+'Obrazac 2. PPN25'!H18+'Obrazac 2. PPN26'!H18+'Obrazac 2. PPN27'!H18+'Obrazac 2. PPN28'!H18+'Obrazac 2. PPN29'!H18+'Obrazac 2. PPN30'!H18</f>
        <v>561720.68854999996</v>
      </c>
      <c r="J19" s="34">
        <f t="shared" si="0"/>
        <v>0.92662234617355643</v>
      </c>
      <c r="K19" s="33">
        <f t="shared" si="1"/>
        <v>0.96568407129572154</v>
      </c>
    </row>
    <row r="20" spans="2:11" ht="15" customHeight="1">
      <c r="B20" s="28">
        <v>3</v>
      </c>
      <c r="C20" s="44" t="s">
        <v>2</v>
      </c>
      <c r="D20" s="43">
        <v>611000</v>
      </c>
      <c r="E20" s="100">
        <f>'Obrazac 2. Opšta namjena'!E20+'Obrazac 2. PPN1'!E20+'Obrazac 2. PPN2'!D19+'Obrazac 2. PPN3'!D19+'Obrazac 2. PPN4'!D19+'Obrazac 2. PPN5'!D19+'Obrazac 2. PPN6'!D19+'Obrazac 2. PPN7'!D19+'Obrazac 2. PPN8'!D19+'Obrazac 2. PPN9'!D19+'Obrazac 2. PPN10'!D19+'Obrazac 2. PPN11'!D19+'Obrazac 2. PPN12'!D19+'Obrazac 2. PPN13'!D19+'Obrazac 2. PPN14'!D19+'Obrazac 2. PPN15'!D19+'Obrazac 2. PPN16'!D19+'Obrazac 2. PPN17'!D19+'Obrazac 2. PPN18'!D19+'Obrazac 2. PPN19'!D19+'Obrazac 2. PPN20'!D19+'Obrazac 2. PPN21'!D19+'Obrazac 2. PPN22'!D19+'Obrazac 2. PPN23'!D19+'Obrazac 2. PPN24'!D19+'Obrazac 2. PPN25'!D19+'Obrazac 2. PPN26'!D19+'Obrazac 2. PPN27'!D19+'Obrazac 2. PPN28'!D19+'Obrazac 2. PPN29'!D19+'Obrazac 2. PPN30'!D19</f>
        <v>281000</v>
      </c>
      <c r="F20" s="100">
        <f>'Obrazac 2. Opšta namjena'!F20+'Obrazac 2. PPN1'!F20+'Obrazac 2. PPN2'!E19+'Obrazac 2. PPN3'!E19+'Obrazac 2. PPN4'!E19+'Obrazac 2. PPN5'!E19+'Obrazac 2. PPN6'!E19+'Obrazac 2. PPN7'!E19+'Obrazac 2. PPN8'!E19+'Obrazac 2. PPN9'!E19+'Obrazac 2. PPN10'!E19+'Obrazac 2. PPN11'!E19+'Obrazac 2. PPN12'!E19+'Obrazac 2. PPN13'!E19+'Obrazac 2. PPN14'!E19+'Obrazac 2. PPN15'!E19+'Obrazac 2. PPN16'!E19+'Obrazac 2. PPN17'!E19+'Obrazac 2. PPN18'!E19+'Obrazac 2. PPN19'!E19+'Obrazac 2. PPN20'!E19+'Obrazac 2. PPN21'!E19+'Obrazac 2. PPN22'!E19+'Obrazac 2. PPN23'!E19+'Obrazac 2. PPN24'!E19+'Obrazac 2. PPN25'!E19+'Obrazac 2. PPN26'!E19+'Obrazac 2. PPN27'!E19+'Obrazac 2. PPN28'!E19+'Obrazac 2. PPN29'!E19+'Obrazac 2. PPN30'!E19</f>
        <v>-2000</v>
      </c>
      <c r="G20" s="100">
        <f>'Obrazac 2. Opšta namjena'!G20+'Obrazac 2. PPN1'!G20+'Obrazac 2. PPN2'!F19+'Obrazac 2. PPN3'!F19+'Obrazac 2. PPN4'!F19+'Obrazac 2. PPN5'!F19+'Obrazac 2. PPN6'!F19+'Obrazac 2. PPN7'!F19+'Obrazac 2. PPN8'!F19+'Obrazac 2. PPN9'!F19+'Obrazac 2. PPN10'!F19+'Obrazac 2. PPN11'!F19+'Obrazac 2. PPN12'!F19+'Obrazac 2. PPN13'!F19+'Obrazac 2. PPN14'!F19+'Obrazac 2. PPN15'!F19+'Obrazac 2. PPN16'!F19+'Obrazac 2. PPN17'!F19+'Obrazac 2. PPN18'!F19+'Obrazac 2. PPN19'!F19+'Obrazac 2. PPN20'!F19+'Obrazac 2. PPN21'!F19+'Obrazac 2. PPN22'!F19+'Obrazac 2. PPN23'!F19+'Obrazac 2. PPN24'!F19+'Obrazac 2. PPN25'!F19+'Obrazac 2. PPN26'!F19+'Obrazac 2. PPN27'!F19+'Obrazac 2. PPN28'!F19+'Obrazac 2. PPN29'!F19+'Obrazac 2. PPN30'!F19</f>
        <v>279000</v>
      </c>
      <c r="H20" s="100">
        <f>'Obrazac 2. Opšta namjena'!H20+'Obrazac 2. PPN1'!H20+'Obrazac 2. PPN2'!G19+'Obrazac 2. PPN3'!G19+'Obrazac 2. PPN4'!G19+'Obrazac 2. PPN5'!G19+'Obrazac 2. PPN6'!G19+'Obrazac 2. PPN7'!G19+'Obrazac 2. PPN8'!G19+'Obrazac 2. PPN9'!G19+'Obrazac 2. PPN10'!G19+'Obrazac 2. PPN11'!G19+'Obrazac 2. PPN12'!G19+'Obrazac 2. PPN13'!G19+'Obrazac 2. PPN14'!G19+'Obrazac 2. PPN15'!G19+'Obrazac 2. PPN16'!G19+'Obrazac 2. PPN17'!G19+'Obrazac 2. PPN18'!G19+'Obrazac 2. PPN19'!G19+'Obrazac 2. PPN20'!G19+'Obrazac 2. PPN21'!G19+'Obrazac 2. PPN22'!G19+'Obrazac 2. PPN23'!G19+'Obrazac 2. PPN24'!G19+'Obrazac 2. PPN25'!G19+'Obrazac 2. PPN26'!G19+'Obrazac 2. PPN27'!G19+'Obrazac 2. PPN28'!G19+'Obrazac 2. PPN29'!G19+'Obrazac 2. PPN30'!G19</f>
        <v>271180.78999999998</v>
      </c>
      <c r="I20" s="100">
        <f>'Obrazac 2. Opšta namjena'!I20+'Obrazac 2. PPN1'!I20+'Obrazac 2. PPN2'!H19+'Obrazac 2. PPN3'!H19+'Obrazac 2. PPN4'!H19+'Obrazac 2. PPN5'!H19+'Obrazac 2. PPN6'!H19+'Obrazac 2. PPN7'!H19+'Obrazac 2. PPN8'!H19+'Obrazac 2. PPN9'!H19+'Obrazac 2. PPN10'!H19+'Obrazac 2. PPN11'!H19+'Obrazac 2. PPN12'!H19+'Obrazac 2. PPN13'!H19+'Obrazac 2. PPN14'!H19+'Obrazac 2. PPN15'!H19+'Obrazac 2. PPN16'!H19+'Obrazac 2. PPN17'!H19+'Obrazac 2. PPN18'!H19+'Obrazac 2. PPN19'!H19+'Obrazac 2. PPN20'!H19+'Obrazac 2. PPN21'!H19+'Obrazac 2. PPN22'!H19+'Obrazac 2. PPN23'!H19+'Obrazac 2. PPN24'!H19+'Obrazac 2. PPN25'!H19+'Obrazac 2. PPN26'!H19+'Obrazac 2. PPN27'!H19+'Obrazac 2. PPN28'!H19+'Obrazac 2. PPN29'!H19+'Obrazac 2. PPN30'!H19</f>
        <v>269013.43</v>
      </c>
      <c r="J20" s="24">
        <f t="shared" si="0"/>
        <v>0.97197415770609308</v>
      </c>
      <c r="K20" s="23">
        <f t="shared" si="1"/>
        <v>1.0080566981358514</v>
      </c>
    </row>
    <row r="21" spans="2:11" ht="15" customHeight="1">
      <c r="B21" s="31">
        <v>4</v>
      </c>
      <c r="C21" s="45" t="s">
        <v>300</v>
      </c>
      <c r="D21" s="30">
        <v>611100</v>
      </c>
      <c r="E21" s="100">
        <f>'Obrazac 2. Opšta namjena'!E21+'Obrazac 2. PPN1'!E21+'Obrazac 2. PPN2'!D20+'Obrazac 2. PPN3'!D20+'Obrazac 2. PPN4'!D20+'Obrazac 2. PPN5'!D20+'Obrazac 2. PPN6'!D20+'Obrazac 2. PPN7'!D20+'Obrazac 2. PPN8'!D20+'Obrazac 2. PPN9'!D20+'Obrazac 2. PPN10'!D20+'Obrazac 2. PPN11'!D20+'Obrazac 2. PPN12'!D20+'Obrazac 2. PPN13'!D20+'Obrazac 2. PPN14'!D20+'Obrazac 2. PPN15'!D20+'Obrazac 2. PPN16'!D20+'Obrazac 2. PPN17'!D20+'Obrazac 2. PPN18'!D20+'Obrazac 2. PPN19'!D20+'Obrazac 2. PPN20'!D20+'Obrazac 2. PPN21'!D20+'Obrazac 2. PPN22'!D20+'Obrazac 2. PPN23'!D20+'Obrazac 2. PPN24'!D20+'Obrazac 2. PPN25'!D20+'Obrazac 2. PPN26'!D20+'Obrazac 2. PPN27'!D20+'Obrazac 2. PPN28'!D20+'Obrazac 2. PPN29'!D20+'Obrazac 2. PPN30'!D20</f>
        <v>251000</v>
      </c>
      <c r="F21" s="100">
        <f>'Obrazac 2. Opšta namjena'!F21+'Obrazac 2. PPN1'!F21+'Obrazac 2. PPN2'!E20+'Obrazac 2. PPN3'!E20+'Obrazac 2. PPN4'!E20+'Obrazac 2. PPN5'!E20+'Obrazac 2. PPN6'!E20+'Obrazac 2. PPN7'!E20+'Obrazac 2. PPN8'!E20+'Obrazac 2. PPN9'!E20+'Obrazac 2. PPN10'!E20+'Obrazac 2. PPN11'!E20+'Obrazac 2. PPN12'!E20+'Obrazac 2. PPN13'!E20+'Obrazac 2. PPN14'!E20+'Obrazac 2. PPN15'!E20+'Obrazac 2. PPN16'!E20+'Obrazac 2. PPN17'!E20+'Obrazac 2. PPN18'!E20+'Obrazac 2. PPN19'!E20+'Obrazac 2. PPN20'!E20+'Obrazac 2. PPN21'!E20+'Obrazac 2. PPN22'!E20+'Obrazac 2. PPN23'!E20+'Obrazac 2. PPN24'!E20+'Obrazac 2. PPN25'!E20+'Obrazac 2. PPN26'!E20+'Obrazac 2. PPN27'!E20+'Obrazac 2. PPN28'!E20+'Obrazac 2. PPN29'!E20+'Obrazac 2. PPN30'!E20</f>
        <v>0</v>
      </c>
      <c r="G21" s="100">
        <f>'Obrazac 2. Opšta namjena'!G21+'Obrazac 2. PPN1'!G21+'Obrazac 2. PPN2'!F20+'Obrazac 2. PPN3'!F20+'Obrazac 2. PPN4'!F20+'Obrazac 2. PPN5'!F20+'Obrazac 2. PPN6'!F20+'Obrazac 2. PPN7'!F20+'Obrazac 2. PPN8'!F20+'Obrazac 2. PPN9'!F20+'Obrazac 2. PPN10'!F20+'Obrazac 2. PPN11'!F20+'Obrazac 2. PPN12'!F20+'Obrazac 2. PPN13'!F20+'Obrazac 2. PPN14'!F20+'Obrazac 2. PPN15'!F20+'Obrazac 2. PPN16'!F20+'Obrazac 2. PPN17'!F20+'Obrazac 2. PPN18'!F20+'Obrazac 2. PPN19'!F20+'Obrazac 2. PPN20'!F20+'Obrazac 2. PPN21'!F20+'Obrazac 2. PPN22'!F20+'Obrazac 2. PPN23'!F20+'Obrazac 2. PPN24'!F20+'Obrazac 2. PPN25'!F20+'Obrazac 2. PPN26'!F20+'Obrazac 2. PPN27'!F20+'Obrazac 2. PPN28'!F20+'Obrazac 2. PPN29'!F20+'Obrazac 2. PPN30'!F20</f>
        <v>251000</v>
      </c>
      <c r="H21" s="100">
        <f>'Obrazac 2. Opšta namjena'!H21+'Obrazac 2. PPN1'!H21+'Obrazac 2. PPN2'!G20+'Obrazac 2. PPN3'!G20+'Obrazac 2. PPN4'!G20+'Obrazac 2. PPN5'!G20+'Obrazac 2. PPN6'!G20+'Obrazac 2. PPN7'!G20+'Obrazac 2. PPN8'!G20+'Obrazac 2. PPN9'!G20+'Obrazac 2. PPN10'!G20+'Obrazac 2. PPN11'!G20+'Obrazac 2. PPN12'!G20+'Obrazac 2. PPN13'!G20+'Obrazac 2. PPN14'!G20+'Obrazac 2. PPN15'!G20+'Obrazac 2. PPN16'!G20+'Obrazac 2. PPN17'!G20+'Obrazac 2. PPN18'!G20+'Obrazac 2. PPN19'!G20+'Obrazac 2. PPN20'!G20+'Obrazac 2. PPN21'!G20+'Obrazac 2. PPN22'!G20+'Obrazac 2. PPN23'!G20+'Obrazac 2. PPN24'!G20+'Obrazac 2. PPN25'!G20+'Obrazac 2. PPN26'!G20+'Obrazac 2. PPN27'!G20+'Obrazac 2. PPN28'!G20+'Obrazac 2. PPN29'!G20+'Obrazac 2. PPN30'!G20</f>
        <v>248816.33999999997</v>
      </c>
      <c r="I21" s="100">
        <f>'Obrazac 2. Opšta namjena'!I21+'Obrazac 2. PPN1'!I21+'Obrazac 2. PPN2'!H20+'Obrazac 2. PPN3'!H20+'Obrazac 2. PPN4'!H20+'Obrazac 2. PPN5'!H20+'Obrazac 2. PPN6'!H20+'Obrazac 2. PPN7'!H20+'Obrazac 2. PPN8'!H20+'Obrazac 2. PPN9'!H20+'Obrazac 2. PPN10'!H20+'Obrazac 2. PPN11'!H20+'Obrazac 2. PPN12'!H20+'Obrazac 2. PPN13'!H20+'Obrazac 2. PPN14'!H20+'Obrazac 2. PPN15'!H20+'Obrazac 2. PPN16'!H20+'Obrazac 2. PPN17'!H20+'Obrazac 2. PPN18'!H20+'Obrazac 2. PPN19'!H20+'Obrazac 2. PPN20'!H20+'Obrazac 2. PPN21'!H20+'Obrazac 2. PPN22'!H20+'Obrazac 2. PPN23'!H20+'Obrazac 2. PPN24'!H20+'Obrazac 2. PPN25'!H20+'Obrazac 2. PPN26'!H20+'Obrazac 2. PPN27'!H20+'Obrazac 2. PPN28'!H20+'Obrazac 2. PPN29'!H20+'Obrazac 2. PPN30'!H20</f>
        <v>245748.58000000002</v>
      </c>
      <c r="J21" s="24">
        <f>SUM(H21/G21)</f>
        <v>0.99130015936254967</v>
      </c>
      <c r="K21" s="23">
        <f t="shared" si="1"/>
        <v>1.0124833274723295</v>
      </c>
    </row>
    <row r="22" spans="2:11" ht="15" customHeight="1">
      <c r="B22" s="28">
        <v>5</v>
      </c>
      <c r="C22" s="45" t="s">
        <v>299</v>
      </c>
      <c r="D22" s="30">
        <v>611200</v>
      </c>
      <c r="E22" s="100">
        <f>'Obrazac 2. Opšta namjena'!E22+'Obrazac 2. PPN1'!E22+'Obrazac 2. PPN2'!D21+'Obrazac 2. PPN3'!D21+'Obrazac 2. PPN4'!D21+'Obrazac 2. PPN5'!D21+'Obrazac 2. PPN6'!D21+'Obrazac 2. PPN7'!D21+'Obrazac 2. PPN8'!D21+'Obrazac 2. PPN9'!D21+'Obrazac 2. PPN10'!D21+'Obrazac 2. PPN11'!D21+'Obrazac 2. PPN12'!D21+'Obrazac 2. PPN13'!D21+'Obrazac 2. PPN14'!D21+'Obrazac 2. PPN15'!D21+'Obrazac 2. PPN16'!D21+'Obrazac 2. PPN17'!D21+'Obrazac 2. PPN18'!D21+'Obrazac 2. PPN19'!D21+'Obrazac 2. PPN20'!D21+'Obrazac 2. PPN21'!D21+'Obrazac 2. PPN22'!D21+'Obrazac 2. PPN23'!D21+'Obrazac 2. PPN24'!D21+'Obrazac 2. PPN25'!D21+'Obrazac 2. PPN26'!D21+'Obrazac 2. PPN27'!D21+'Obrazac 2. PPN28'!D21+'Obrazac 2. PPN29'!D21+'Obrazac 2. PPN30'!D21</f>
        <v>30000</v>
      </c>
      <c r="F22" s="100">
        <f>'Obrazac 2. Opšta namjena'!F22+'Obrazac 2. PPN1'!F22+'Obrazac 2. PPN2'!E21+'Obrazac 2. PPN3'!E21+'Obrazac 2. PPN4'!E21+'Obrazac 2. PPN5'!E21+'Obrazac 2. PPN6'!E21+'Obrazac 2. PPN7'!E21+'Obrazac 2. PPN8'!E21+'Obrazac 2. PPN9'!E21+'Obrazac 2. PPN10'!E21+'Obrazac 2. PPN11'!E21+'Obrazac 2. PPN12'!E21+'Obrazac 2. PPN13'!E21+'Obrazac 2. PPN14'!E21+'Obrazac 2. PPN15'!E21+'Obrazac 2. PPN16'!E21+'Obrazac 2. PPN17'!E21+'Obrazac 2. PPN18'!E21+'Obrazac 2. PPN19'!E21+'Obrazac 2. PPN20'!E21+'Obrazac 2. PPN21'!E21+'Obrazac 2. PPN22'!E21+'Obrazac 2. PPN23'!E21+'Obrazac 2. PPN24'!E21+'Obrazac 2. PPN25'!E21+'Obrazac 2. PPN26'!E21+'Obrazac 2. PPN27'!E21+'Obrazac 2. PPN28'!E21+'Obrazac 2. PPN29'!E21+'Obrazac 2. PPN30'!E21</f>
        <v>-2000</v>
      </c>
      <c r="G22" s="100">
        <f>'Obrazac 2. Opšta namjena'!G22+'Obrazac 2. PPN1'!G22+'Obrazac 2. PPN2'!F21+'Obrazac 2. PPN3'!F21+'Obrazac 2. PPN4'!F21+'Obrazac 2. PPN5'!F21+'Obrazac 2. PPN6'!F21+'Obrazac 2. PPN7'!F21+'Obrazac 2. PPN8'!F21+'Obrazac 2. PPN9'!F21+'Obrazac 2. PPN10'!F21+'Obrazac 2. PPN11'!F21+'Obrazac 2. PPN12'!F21+'Obrazac 2. PPN13'!F21+'Obrazac 2. PPN14'!F21+'Obrazac 2. PPN15'!F21+'Obrazac 2. PPN16'!F21+'Obrazac 2. PPN17'!F21+'Obrazac 2. PPN18'!F21+'Obrazac 2. PPN19'!F21+'Obrazac 2. PPN20'!F21+'Obrazac 2. PPN21'!F21+'Obrazac 2. PPN22'!F21+'Obrazac 2. PPN23'!F21+'Obrazac 2. PPN24'!F21+'Obrazac 2. PPN25'!F21+'Obrazac 2. PPN26'!F21+'Obrazac 2. PPN27'!F21+'Obrazac 2. PPN28'!F21+'Obrazac 2. PPN29'!F21+'Obrazac 2. PPN30'!F21</f>
        <v>28000</v>
      </c>
      <c r="H22" s="100">
        <f>'Obrazac 2. Opšta namjena'!H22+'Obrazac 2. PPN1'!H22+'Obrazac 2. PPN2'!G21+'Obrazac 2. PPN3'!G21+'Obrazac 2. PPN4'!G21+'Obrazac 2. PPN5'!G21+'Obrazac 2. PPN6'!G21+'Obrazac 2. PPN7'!G21+'Obrazac 2. PPN8'!G21+'Obrazac 2. PPN9'!G21+'Obrazac 2. PPN10'!G21+'Obrazac 2. PPN11'!G21+'Obrazac 2. PPN12'!G21+'Obrazac 2. PPN13'!G21+'Obrazac 2. PPN14'!G21+'Obrazac 2. PPN15'!G21+'Obrazac 2. PPN16'!G21+'Obrazac 2. PPN17'!G21+'Obrazac 2. PPN18'!G21+'Obrazac 2. PPN19'!G21+'Obrazac 2. PPN20'!G21+'Obrazac 2. PPN21'!G21+'Obrazac 2. PPN22'!G21+'Obrazac 2. PPN23'!G21+'Obrazac 2. PPN24'!G21+'Obrazac 2. PPN25'!G21+'Obrazac 2. PPN26'!G21+'Obrazac 2. PPN27'!G21+'Obrazac 2. PPN28'!G21+'Obrazac 2. PPN29'!G21+'Obrazac 2. PPN30'!G21</f>
        <v>22364.45</v>
      </c>
      <c r="I22" s="100">
        <f>'Obrazac 2. Opšta namjena'!I22+'Obrazac 2. PPN1'!I22+'Obrazac 2. PPN2'!H21+'Obrazac 2. PPN3'!H21+'Obrazac 2. PPN4'!H21+'Obrazac 2. PPN5'!H21+'Obrazac 2. PPN6'!H21+'Obrazac 2. PPN7'!H21+'Obrazac 2. PPN8'!H21+'Obrazac 2. PPN9'!H21+'Obrazac 2. PPN10'!H21+'Obrazac 2. PPN11'!H21+'Obrazac 2. PPN12'!H21+'Obrazac 2. PPN13'!H21+'Obrazac 2. PPN14'!H21+'Obrazac 2. PPN15'!H21+'Obrazac 2. PPN16'!H21+'Obrazac 2. PPN17'!H21+'Obrazac 2. PPN18'!H21+'Obrazac 2. PPN19'!H21+'Obrazac 2. PPN20'!H21+'Obrazac 2. PPN21'!H21+'Obrazac 2. PPN22'!H21+'Obrazac 2. PPN23'!H21+'Obrazac 2. PPN24'!H21+'Obrazac 2. PPN25'!H21+'Obrazac 2. PPN26'!H21+'Obrazac 2. PPN27'!H21+'Obrazac 2. PPN28'!H21+'Obrazac 2. PPN29'!H21+'Obrazac 2. PPN30'!H21</f>
        <v>23264.85</v>
      </c>
      <c r="J22" s="24">
        <f t="shared" si="0"/>
        <v>0.79873035714285712</v>
      </c>
      <c r="K22" s="23">
        <f t="shared" si="1"/>
        <v>0.96129783772515198</v>
      </c>
    </row>
    <row r="23" spans="2:11" ht="25.5" customHeight="1">
      <c r="B23" s="31">
        <v>6</v>
      </c>
      <c r="C23" s="44" t="s">
        <v>3</v>
      </c>
      <c r="D23" s="43">
        <v>613000</v>
      </c>
      <c r="E23" s="100">
        <f>'Obrazac 2. Opšta namjena'!E23+'Obrazac 2. PPN1'!E23+'Obrazac 2. PPN2'!D22+'Obrazac 2. PPN3'!D22+'Obrazac 2. PPN4'!D22+'Obrazac 2. PPN5'!D22+'Obrazac 2. PPN6'!D22+'Obrazac 2. PPN7'!D22+'Obrazac 2. PPN8'!D22+'Obrazac 2. PPN9'!D22+'Obrazac 2. PPN10'!D22+'Obrazac 2. PPN11'!D22+'Obrazac 2. PPN12'!D22+'Obrazac 2. PPN13'!D22+'Obrazac 2. PPN14'!D22+'Obrazac 2. PPN15'!D22+'Obrazac 2. PPN16'!D22+'Obrazac 2. PPN17'!D22+'Obrazac 2. PPN18'!D22+'Obrazac 2. PPN19'!D22+'Obrazac 2. PPN20'!D22+'Obrazac 2. PPN21'!D22+'Obrazac 2. PPN22'!D22+'Obrazac 2. PPN23'!D22+'Obrazac 2. PPN24'!D22+'Obrazac 2. PPN25'!D22+'Obrazac 2. PPN26'!D22+'Obrazac 2. PPN27'!D22+'Obrazac 2. PPN28'!D22+'Obrazac 2. PPN29'!D22+'Obrazac 2. PPN30'!D22</f>
        <v>313000</v>
      </c>
      <c r="F23" s="100">
        <f>'Obrazac 2. Opšta namjena'!F23+'Obrazac 2. PPN1'!F23+'Obrazac 2. PPN2'!E22+'Obrazac 2. PPN3'!E22+'Obrazac 2. PPN4'!E22+'Obrazac 2. PPN5'!E22+'Obrazac 2. PPN6'!E22+'Obrazac 2. PPN7'!E22+'Obrazac 2. PPN8'!E22+'Obrazac 2. PPN9'!E22+'Obrazac 2. PPN10'!E22+'Obrazac 2. PPN11'!E22+'Obrazac 2. PPN12'!E22+'Obrazac 2. PPN13'!E22+'Obrazac 2. PPN14'!E22+'Obrazac 2. PPN15'!E22+'Obrazac 2. PPN16'!E22+'Obrazac 2. PPN17'!E22+'Obrazac 2. PPN18'!E22+'Obrazac 2. PPN19'!E22+'Obrazac 2. PPN20'!E22+'Obrazac 2. PPN21'!E22+'Obrazac 2. PPN22'!E22+'Obrazac 2. PPN23'!E22+'Obrazac 2. PPN24'!E22+'Obrazac 2. PPN25'!E22+'Obrazac 2. PPN26'!E22+'Obrazac 2. PPN27'!E22+'Obrazac 2. PPN28'!E22+'Obrazac 2. PPN29'!E22+'Obrazac 2. PPN30'!E22</f>
        <v>-6600</v>
      </c>
      <c r="G23" s="100">
        <f>'Obrazac 2. Opšta namjena'!G23+'Obrazac 2. PPN1'!G23+'Obrazac 2. PPN2'!F22+'Obrazac 2. PPN3'!F22+'Obrazac 2. PPN4'!F22+'Obrazac 2. PPN5'!F22+'Obrazac 2. PPN6'!F22+'Obrazac 2. PPN7'!F22+'Obrazac 2. PPN8'!F22+'Obrazac 2. PPN9'!F22+'Obrazac 2. PPN10'!F22+'Obrazac 2. PPN11'!F22+'Obrazac 2. PPN12'!F22+'Obrazac 2. PPN13'!F22+'Obrazac 2. PPN14'!F22+'Obrazac 2. PPN15'!F22+'Obrazac 2. PPN16'!F22+'Obrazac 2. PPN17'!F22+'Obrazac 2. PPN18'!F22+'Obrazac 2. PPN19'!F22+'Obrazac 2. PPN20'!F22+'Obrazac 2. PPN21'!F22+'Obrazac 2. PPN22'!F22+'Obrazac 2. PPN23'!F22+'Obrazac 2. PPN24'!F22+'Obrazac 2. PPN25'!F22+'Obrazac 2. PPN26'!F22+'Obrazac 2. PPN27'!F22+'Obrazac 2. PPN28'!F22+'Obrazac 2. PPN29'!F22+'Obrazac 2. PPN30'!F22</f>
        <v>306400</v>
      </c>
      <c r="H23" s="100">
        <f>'Obrazac 2. Opšta namjena'!H23+'Obrazac 2. PPN1'!H23+'Obrazac 2. PPN2'!G22+'Obrazac 2. PPN3'!G22+'Obrazac 2. PPN4'!G22+'Obrazac 2. PPN5'!G22+'Obrazac 2. PPN6'!G22+'Obrazac 2. PPN7'!G22+'Obrazac 2. PPN8'!G22+'Obrazac 2. PPN9'!G22+'Obrazac 2. PPN10'!G22+'Obrazac 2. PPN11'!G22+'Obrazac 2. PPN12'!G22+'Obrazac 2. PPN13'!G22+'Obrazac 2. PPN14'!G22+'Obrazac 2. PPN15'!G22+'Obrazac 2. PPN16'!G22+'Obrazac 2. PPN17'!G22+'Obrazac 2. PPN18'!G22+'Obrazac 2. PPN19'!G22+'Obrazac 2. PPN20'!G22+'Obrazac 2. PPN21'!G22+'Obrazac 2. PPN22'!G22+'Obrazac 2. PPN23'!G22+'Obrazac 2. PPN24'!G22+'Obrazac 2. PPN25'!G22+'Obrazac 2. PPN26'!G22+'Obrazac 2. PPN27'!G22+'Obrazac 2. PPN28'!G22+'Obrazac 2. PPN29'!G22+'Obrazac 2. PPN30'!G22</f>
        <v>271263.93144999997</v>
      </c>
      <c r="I23" s="100">
        <f>'Obrazac 2. Opšta namjena'!I23+'Obrazac 2. PPN1'!I23+'Obrazac 2. PPN2'!H22+'Obrazac 2. PPN3'!H22+'Obrazac 2. PPN4'!H22+'Obrazac 2. PPN5'!H22+'Obrazac 2. PPN6'!H22+'Obrazac 2. PPN7'!H22+'Obrazac 2. PPN8'!H22+'Obrazac 2. PPN9'!H22+'Obrazac 2. PPN10'!H22+'Obrazac 2. PPN11'!H22+'Obrazac 2. PPN12'!H22+'Obrazac 2. PPN13'!H22+'Obrazac 2. PPN14'!H22+'Obrazac 2. PPN15'!H22+'Obrazac 2. PPN16'!H22+'Obrazac 2. PPN17'!H22+'Obrazac 2. PPN18'!H22+'Obrazac 2. PPN19'!H22+'Obrazac 2. PPN20'!H22+'Obrazac 2. PPN21'!H22+'Obrazac 2. PPN22'!H22+'Obrazac 2. PPN23'!H22+'Obrazac 2. PPN24'!H22+'Obrazac 2. PPN25'!H22+'Obrazac 2. PPN26'!H22+'Obrazac 2. PPN27'!H22+'Obrazac 2. PPN28'!H22+'Obrazac 2. PPN29'!H22+'Obrazac 2. PPN30'!H22</f>
        <v>292707.25854999997</v>
      </c>
      <c r="J23" s="24">
        <f t="shared" si="0"/>
        <v>0.88532614703002599</v>
      </c>
      <c r="K23" s="23">
        <f t="shared" si="1"/>
        <v>0.9267413893108597</v>
      </c>
    </row>
    <row r="24" spans="2:11" ht="15" customHeight="1">
      <c r="B24" s="28">
        <v>7</v>
      </c>
      <c r="C24" s="45" t="s">
        <v>298</v>
      </c>
      <c r="D24" s="30">
        <v>613100</v>
      </c>
      <c r="E24" s="100">
        <f>'Obrazac 2. Opšta namjena'!E24+'Obrazac 2. PPN1'!E24+'Obrazac 2. PPN2'!D23+'Obrazac 2. PPN3'!D23+'Obrazac 2. PPN4'!D23+'Obrazac 2. PPN5'!D23+'Obrazac 2. PPN6'!D23+'Obrazac 2. PPN7'!D23+'Obrazac 2. PPN8'!D23+'Obrazac 2. PPN9'!D23+'Obrazac 2. PPN10'!D23+'Obrazac 2. PPN11'!D23+'Obrazac 2. PPN12'!D23+'Obrazac 2. PPN13'!D23+'Obrazac 2. PPN14'!D23+'Obrazac 2. PPN15'!D23+'Obrazac 2. PPN16'!D23+'Obrazac 2. PPN17'!D23+'Obrazac 2. PPN18'!D23+'Obrazac 2. PPN19'!D23+'Obrazac 2. PPN20'!D23+'Obrazac 2. PPN21'!D23+'Obrazac 2. PPN22'!D23+'Obrazac 2. PPN23'!D23+'Obrazac 2. PPN24'!D23+'Obrazac 2. PPN25'!D23+'Obrazac 2. PPN26'!D23+'Obrazac 2. PPN27'!D23+'Obrazac 2. PPN28'!D23+'Obrazac 2. PPN29'!D23+'Obrazac 2. PPN30'!D23</f>
        <v>50000</v>
      </c>
      <c r="F24" s="100">
        <f>'Obrazac 2. Opšta namjena'!F24+'Obrazac 2. PPN1'!F24+'Obrazac 2. PPN2'!E23+'Obrazac 2. PPN3'!E23+'Obrazac 2. PPN4'!E23+'Obrazac 2. PPN5'!E23+'Obrazac 2. PPN6'!E23+'Obrazac 2. PPN7'!E23+'Obrazac 2. PPN8'!E23+'Obrazac 2. PPN9'!E23+'Obrazac 2. PPN10'!E23+'Obrazac 2. PPN11'!E23+'Obrazac 2. PPN12'!E23+'Obrazac 2. PPN13'!E23+'Obrazac 2. PPN14'!E23+'Obrazac 2. PPN15'!E23+'Obrazac 2. PPN16'!E23+'Obrazac 2. PPN17'!E23+'Obrazac 2. PPN18'!E23+'Obrazac 2. PPN19'!E23+'Obrazac 2. PPN20'!E23+'Obrazac 2. PPN21'!E23+'Obrazac 2. PPN22'!E23+'Obrazac 2. PPN23'!E23+'Obrazac 2. PPN24'!E23+'Obrazac 2. PPN25'!E23+'Obrazac 2. PPN26'!E23+'Obrazac 2. PPN27'!E23+'Obrazac 2. PPN28'!E23+'Obrazac 2. PPN29'!E23+'Obrazac 2. PPN30'!E23</f>
        <v>-1000</v>
      </c>
      <c r="G24" s="100">
        <f>'Obrazac 2. Opšta namjena'!G24+'Obrazac 2. PPN1'!G24+'Obrazac 2. PPN2'!F23+'Obrazac 2. PPN3'!F23+'Obrazac 2. PPN4'!F23+'Obrazac 2. PPN5'!F23+'Obrazac 2. PPN6'!F23+'Obrazac 2. PPN7'!F23+'Obrazac 2. PPN8'!F23+'Obrazac 2. PPN9'!F23+'Obrazac 2. PPN10'!F23+'Obrazac 2. PPN11'!F23+'Obrazac 2. PPN12'!F23+'Obrazac 2. PPN13'!F23+'Obrazac 2. PPN14'!F23+'Obrazac 2. PPN15'!F23+'Obrazac 2. PPN16'!F23+'Obrazac 2. PPN17'!F23+'Obrazac 2. PPN18'!F23+'Obrazac 2. PPN19'!F23+'Obrazac 2. PPN20'!F23+'Obrazac 2. PPN21'!F23+'Obrazac 2. PPN22'!F23+'Obrazac 2. PPN23'!F23+'Obrazac 2. PPN24'!F23+'Obrazac 2. PPN25'!F23+'Obrazac 2. PPN26'!F23+'Obrazac 2. PPN27'!F23+'Obrazac 2. PPN28'!F23+'Obrazac 2. PPN29'!F23+'Obrazac 2. PPN30'!F23</f>
        <v>49000</v>
      </c>
      <c r="H24" s="100">
        <f>'Obrazac 2. Opšta namjena'!H24+'Obrazac 2. PPN1'!H24+'Obrazac 2. PPN2'!G23+'Obrazac 2. PPN3'!G23+'Obrazac 2. PPN4'!G23+'Obrazac 2. PPN5'!G23+'Obrazac 2. PPN6'!G23+'Obrazac 2. PPN7'!G23+'Obrazac 2. PPN8'!G23+'Obrazac 2. PPN9'!G23+'Obrazac 2. PPN10'!G23+'Obrazac 2. PPN11'!G23+'Obrazac 2. PPN12'!G23+'Obrazac 2. PPN13'!G23+'Obrazac 2. PPN14'!G23+'Obrazac 2. PPN15'!G23+'Obrazac 2. PPN16'!G23+'Obrazac 2. PPN17'!G23+'Obrazac 2. PPN18'!G23+'Obrazac 2. PPN19'!G23+'Obrazac 2. PPN20'!G23+'Obrazac 2. PPN21'!G23+'Obrazac 2. PPN22'!G23+'Obrazac 2. PPN23'!G23+'Obrazac 2. PPN24'!G23+'Obrazac 2. PPN25'!G23+'Obrazac 2. PPN26'!G23+'Obrazac 2. PPN27'!G23+'Obrazac 2. PPN28'!G23+'Obrazac 2. PPN29'!G23+'Obrazac 2. PPN30'!G23</f>
        <v>37167.369999999995</v>
      </c>
      <c r="I24" s="100">
        <f>'Obrazac 2. Opšta namjena'!I24+'Obrazac 2. PPN1'!I24+'Obrazac 2. PPN2'!H23+'Obrazac 2. PPN3'!H23+'Obrazac 2. PPN4'!H23+'Obrazac 2. PPN5'!H23+'Obrazac 2. PPN6'!H23+'Obrazac 2. PPN7'!H23+'Obrazac 2. PPN8'!H23+'Obrazac 2. PPN9'!H23+'Obrazac 2. PPN10'!H23+'Obrazac 2. PPN11'!H23+'Obrazac 2. PPN12'!H23+'Obrazac 2. PPN13'!H23+'Obrazac 2. PPN14'!H23+'Obrazac 2. PPN15'!H23+'Obrazac 2. PPN16'!H23+'Obrazac 2. PPN17'!H23+'Obrazac 2. PPN18'!H23+'Obrazac 2. PPN19'!H23+'Obrazac 2. PPN20'!H23+'Obrazac 2. PPN21'!H23+'Obrazac 2. PPN22'!H23+'Obrazac 2. PPN23'!H23+'Obrazac 2. PPN24'!H23+'Obrazac 2. PPN25'!H23+'Obrazac 2. PPN26'!H23+'Obrazac 2. PPN27'!H23+'Obrazac 2. PPN28'!H23+'Obrazac 2. PPN29'!H23+'Obrazac 2. PPN30'!H23</f>
        <v>43293.060000000005</v>
      </c>
      <c r="J24" s="24">
        <f t="shared" si="0"/>
        <v>0.75851775510204067</v>
      </c>
      <c r="K24" s="23">
        <f t="shared" si="1"/>
        <v>0.85850642112153752</v>
      </c>
    </row>
    <row r="25" spans="2:11" ht="15" customHeight="1">
      <c r="B25" s="31">
        <v>8</v>
      </c>
      <c r="C25" s="71" t="s">
        <v>35</v>
      </c>
      <c r="D25" s="30">
        <v>613200</v>
      </c>
      <c r="E25" s="100">
        <f>'Obrazac 2. Opšta namjena'!E25+'Obrazac 2. PPN1'!E25+'Obrazac 2. PPN2'!D24+'Obrazac 2. PPN3'!D24+'Obrazac 2. PPN4'!D24+'Obrazac 2. PPN5'!D24+'Obrazac 2. PPN6'!D24+'Obrazac 2. PPN7'!D24+'Obrazac 2. PPN8'!D24+'Obrazac 2. PPN9'!D24+'Obrazac 2. PPN10'!D24+'Obrazac 2. PPN11'!D24+'Obrazac 2. PPN12'!D24+'Obrazac 2. PPN13'!D24+'Obrazac 2. PPN14'!D24+'Obrazac 2. PPN15'!D24+'Obrazac 2. PPN16'!D24+'Obrazac 2. PPN17'!D24+'Obrazac 2. PPN18'!D24+'Obrazac 2. PPN19'!D24+'Obrazac 2. PPN20'!D24+'Obrazac 2. PPN21'!D24+'Obrazac 2. PPN22'!D24+'Obrazac 2. PPN23'!D24+'Obrazac 2. PPN24'!D24+'Obrazac 2. PPN25'!D24+'Obrazac 2. PPN26'!D24+'Obrazac 2. PPN27'!D24+'Obrazac 2. PPN28'!D24+'Obrazac 2. PPN29'!D24+'Obrazac 2. PPN30'!D24</f>
        <v>17000</v>
      </c>
      <c r="F25" s="100">
        <f>'Obrazac 2. Opšta namjena'!F25+'Obrazac 2. PPN1'!F25+'Obrazac 2. PPN2'!E24+'Obrazac 2. PPN3'!E24+'Obrazac 2. PPN4'!E24+'Obrazac 2. PPN5'!E24+'Obrazac 2. PPN6'!E24+'Obrazac 2. PPN7'!E24+'Obrazac 2. PPN8'!E24+'Obrazac 2. PPN9'!E24+'Obrazac 2. PPN10'!E24+'Obrazac 2. PPN11'!E24+'Obrazac 2. PPN12'!E24+'Obrazac 2. PPN13'!E24+'Obrazac 2. PPN14'!E24+'Obrazac 2. PPN15'!E24+'Obrazac 2. PPN16'!E24+'Obrazac 2. PPN17'!E24+'Obrazac 2. PPN18'!E24+'Obrazac 2. PPN19'!E24+'Obrazac 2. PPN20'!E24+'Obrazac 2. PPN21'!E24+'Obrazac 2. PPN22'!E24+'Obrazac 2. PPN23'!E24+'Obrazac 2. PPN24'!E24+'Obrazac 2. PPN25'!E24+'Obrazac 2. PPN26'!E24+'Obrazac 2. PPN27'!E24+'Obrazac 2. PPN28'!E24+'Obrazac 2. PPN29'!E24+'Obrazac 2. PPN30'!E24</f>
        <v>-2500</v>
      </c>
      <c r="G25" s="100">
        <f>'Obrazac 2. Opšta namjena'!G25+'Obrazac 2. PPN1'!G25+'Obrazac 2. PPN2'!F24+'Obrazac 2. PPN3'!F24+'Obrazac 2. PPN4'!F24+'Obrazac 2. PPN5'!F24+'Obrazac 2. PPN6'!F24+'Obrazac 2. PPN7'!F24+'Obrazac 2. PPN8'!F24+'Obrazac 2. PPN9'!F24+'Obrazac 2. PPN10'!F24+'Obrazac 2. PPN11'!F24+'Obrazac 2. PPN12'!F24+'Obrazac 2. PPN13'!F24+'Obrazac 2. PPN14'!F24+'Obrazac 2. PPN15'!F24+'Obrazac 2. PPN16'!F24+'Obrazac 2. PPN17'!F24+'Obrazac 2. PPN18'!F24+'Obrazac 2. PPN19'!F24+'Obrazac 2. PPN20'!F24+'Obrazac 2. PPN21'!F24+'Obrazac 2. PPN22'!F24+'Obrazac 2. PPN23'!F24+'Obrazac 2. PPN24'!F24+'Obrazac 2. PPN25'!F24+'Obrazac 2. PPN26'!F24+'Obrazac 2. PPN27'!F24+'Obrazac 2. PPN28'!F24+'Obrazac 2. PPN29'!F24+'Obrazac 2. PPN30'!F24</f>
        <v>14500</v>
      </c>
      <c r="H25" s="100">
        <f>'Obrazac 2. Opšta namjena'!H25+'Obrazac 2. PPN1'!H25+'Obrazac 2. PPN2'!G24+'Obrazac 2. PPN3'!G24+'Obrazac 2. PPN4'!G24+'Obrazac 2. PPN5'!G24+'Obrazac 2. PPN6'!G24+'Obrazac 2. PPN7'!G24+'Obrazac 2. PPN8'!G24+'Obrazac 2. PPN9'!G24+'Obrazac 2. PPN10'!G24+'Obrazac 2. PPN11'!G24+'Obrazac 2. PPN12'!G24+'Obrazac 2. PPN13'!G24+'Obrazac 2. PPN14'!G24+'Obrazac 2. PPN15'!G24+'Obrazac 2. PPN16'!G24+'Obrazac 2. PPN17'!G24+'Obrazac 2. PPN18'!G24+'Obrazac 2. PPN19'!G24+'Obrazac 2. PPN20'!G24+'Obrazac 2. PPN21'!G24+'Obrazac 2. PPN22'!G24+'Obrazac 2. PPN23'!G24+'Obrazac 2. PPN24'!G24+'Obrazac 2. PPN25'!G24+'Obrazac 2. PPN26'!G24+'Obrazac 2. PPN27'!G24+'Obrazac 2. PPN28'!G24+'Obrazac 2. PPN29'!G24+'Obrazac 2. PPN30'!G24</f>
        <v>12490.41</v>
      </c>
      <c r="I25" s="100">
        <f>'Obrazac 2. Opšta namjena'!I25+'Obrazac 2. PPN1'!I25+'Obrazac 2. PPN2'!H24+'Obrazac 2. PPN3'!H24+'Obrazac 2. PPN4'!H24+'Obrazac 2. PPN5'!H24+'Obrazac 2. PPN6'!H24+'Obrazac 2. PPN7'!H24+'Obrazac 2. PPN8'!H24+'Obrazac 2. PPN9'!H24+'Obrazac 2. PPN10'!H24+'Obrazac 2. PPN11'!H24+'Obrazac 2. PPN12'!H24+'Obrazac 2. PPN13'!H24+'Obrazac 2. PPN14'!H24+'Obrazac 2. PPN15'!H24+'Obrazac 2. PPN16'!H24+'Obrazac 2. PPN17'!H24+'Obrazac 2. PPN18'!H24+'Obrazac 2. PPN19'!H24+'Obrazac 2. PPN20'!H24+'Obrazac 2. PPN21'!H24+'Obrazac 2. PPN22'!H24+'Obrazac 2. PPN23'!H24+'Obrazac 2. PPN24'!H24+'Obrazac 2. PPN25'!H24+'Obrazac 2. PPN26'!H24+'Obrazac 2. PPN27'!H24+'Obrazac 2. PPN28'!H24+'Obrazac 2. PPN29'!H24+'Obrazac 2. PPN30'!H24</f>
        <v>13000.720000000001</v>
      </c>
      <c r="J25" s="24">
        <f t="shared" si="0"/>
        <v>0.8614075862068965</v>
      </c>
      <c r="K25" s="23">
        <f t="shared" si="1"/>
        <v>0.96074755859675454</v>
      </c>
    </row>
    <row r="26" spans="2:11" ht="15" customHeight="1">
      <c r="B26" s="28">
        <v>9</v>
      </c>
      <c r="C26" s="71" t="s">
        <v>34</v>
      </c>
      <c r="D26" s="30">
        <v>613300</v>
      </c>
      <c r="E26" s="100">
        <f>'Obrazac 2. Opšta namjena'!E26+'Obrazac 2. PPN1'!E26+'Obrazac 2. PPN2'!D25+'Obrazac 2. PPN3'!D25+'Obrazac 2. PPN4'!D25+'Obrazac 2. PPN5'!D25+'Obrazac 2. PPN6'!D25+'Obrazac 2. PPN7'!D25+'Obrazac 2. PPN8'!D25+'Obrazac 2. PPN9'!D25+'Obrazac 2. PPN10'!D25+'Obrazac 2. PPN11'!D25+'Obrazac 2. PPN12'!D25+'Obrazac 2. PPN13'!D25+'Obrazac 2. PPN14'!D25+'Obrazac 2. PPN15'!D25+'Obrazac 2. PPN16'!D25+'Obrazac 2. PPN17'!D25+'Obrazac 2. PPN18'!D25+'Obrazac 2. PPN19'!D25+'Obrazac 2. PPN20'!D25+'Obrazac 2. PPN21'!D25+'Obrazac 2. PPN22'!D25+'Obrazac 2. PPN23'!D25+'Obrazac 2. PPN24'!D25+'Obrazac 2. PPN25'!D25+'Obrazac 2. PPN26'!D25+'Obrazac 2. PPN27'!D25+'Obrazac 2. PPN28'!D25+'Obrazac 2. PPN29'!D25+'Obrazac 2. PPN30'!D25</f>
        <v>4000</v>
      </c>
      <c r="F26" s="100">
        <f>'Obrazac 2. Opšta namjena'!F26+'Obrazac 2. PPN1'!F26+'Obrazac 2. PPN2'!E25+'Obrazac 2. PPN3'!E25+'Obrazac 2. PPN4'!E25+'Obrazac 2. PPN5'!E25+'Obrazac 2. PPN6'!E25+'Obrazac 2. PPN7'!E25+'Obrazac 2. PPN8'!E25+'Obrazac 2. PPN9'!E25+'Obrazac 2. PPN10'!E25+'Obrazac 2. PPN11'!E25+'Obrazac 2. PPN12'!E25+'Obrazac 2. PPN13'!E25+'Obrazac 2. PPN14'!E25+'Obrazac 2. PPN15'!E25+'Obrazac 2. PPN16'!E25+'Obrazac 2. PPN17'!E25+'Obrazac 2. PPN18'!E25+'Obrazac 2. PPN19'!E25+'Obrazac 2. PPN20'!E25+'Obrazac 2. PPN21'!E25+'Obrazac 2. PPN22'!E25+'Obrazac 2. PPN23'!E25+'Obrazac 2. PPN24'!E25+'Obrazac 2. PPN25'!E25+'Obrazac 2. PPN26'!E25+'Obrazac 2. PPN27'!E25+'Obrazac 2. PPN28'!E25+'Obrazac 2. PPN29'!E25+'Obrazac 2. PPN30'!E25</f>
        <v>-2200</v>
      </c>
      <c r="G26" s="100">
        <f>'Obrazac 2. Opšta namjena'!G26+'Obrazac 2. PPN1'!G26+'Obrazac 2. PPN2'!F25+'Obrazac 2. PPN3'!F25+'Obrazac 2. PPN4'!F25+'Obrazac 2. PPN5'!F25+'Obrazac 2. PPN6'!F25+'Obrazac 2. PPN7'!F25+'Obrazac 2. PPN8'!F25+'Obrazac 2. PPN9'!F25+'Obrazac 2. PPN10'!F25+'Obrazac 2. PPN11'!F25+'Obrazac 2. PPN12'!F25+'Obrazac 2. PPN13'!F25+'Obrazac 2. PPN14'!F25+'Obrazac 2. PPN15'!F25+'Obrazac 2. PPN16'!F25+'Obrazac 2. PPN17'!F25+'Obrazac 2. PPN18'!F25+'Obrazac 2. PPN19'!F25+'Obrazac 2. PPN20'!F25+'Obrazac 2. PPN21'!F25+'Obrazac 2. PPN22'!F25+'Obrazac 2. PPN23'!F25+'Obrazac 2. PPN24'!F25+'Obrazac 2. PPN25'!F25+'Obrazac 2. PPN26'!F25+'Obrazac 2. PPN27'!F25+'Obrazac 2. PPN28'!F25+'Obrazac 2. PPN29'!F25+'Obrazac 2. PPN30'!F25</f>
        <v>1800</v>
      </c>
      <c r="H26" s="100">
        <f>'Obrazac 2. Opšta namjena'!H26+'Obrazac 2. PPN1'!H26+'Obrazac 2. PPN2'!G25+'Obrazac 2. PPN3'!G25+'Obrazac 2. PPN4'!G25+'Obrazac 2. PPN5'!G25+'Obrazac 2. PPN6'!G25+'Obrazac 2. PPN7'!G25+'Obrazac 2. PPN8'!G25+'Obrazac 2. PPN9'!G25+'Obrazac 2. PPN10'!G25+'Obrazac 2. PPN11'!G25+'Obrazac 2. PPN12'!G25+'Obrazac 2. PPN13'!G25+'Obrazac 2. PPN14'!G25+'Obrazac 2. PPN15'!G25+'Obrazac 2. PPN16'!G25+'Obrazac 2. PPN17'!G25+'Obrazac 2. PPN18'!G25+'Obrazac 2. PPN19'!G25+'Obrazac 2. PPN20'!G25+'Obrazac 2. PPN21'!G25+'Obrazac 2. PPN22'!G25+'Obrazac 2. PPN23'!G25+'Obrazac 2. PPN24'!G25+'Obrazac 2. PPN25'!G25+'Obrazac 2. PPN26'!G25+'Obrazac 2. PPN27'!G25+'Obrazac 2. PPN28'!G25+'Obrazac 2. PPN29'!G25+'Obrazac 2. PPN30'!G25</f>
        <v>1800</v>
      </c>
      <c r="I26" s="100">
        <f>'Obrazac 2. Opšta namjena'!I26+'Obrazac 2. PPN1'!I26+'Obrazac 2. PPN2'!H25+'Obrazac 2. PPN3'!H25+'Obrazac 2. PPN4'!H25+'Obrazac 2. PPN5'!H25+'Obrazac 2. PPN6'!H25+'Obrazac 2. PPN7'!H25+'Obrazac 2. PPN8'!H25+'Obrazac 2. PPN9'!H25+'Obrazac 2. PPN10'!H25+'Obrazac 2. PPN11'!H25+'Obrazac 2. PPN12'!H25+'Obrazac 2. PPN13'!H25+'Obrazac 2. PPN14'!H25+'Obrazac 2. PPN15'!H25+'Obrazac 2. PPN16'!H25+'Obrazac 2. PPN17'!H25+'Obrazac 2. PPN18'!H25+'Obrazac 2. PPN19'!H25+'Obrazac 2. PPN20'!H25+'Obrazac 2. PPN21'!H25+'Obrazac 2. PPN22'!H25+'Obrazac 2. PPN23'!H25+'Obrazac 2. PPN24'!H25+'Obrazac 2. PPN25'!H25+'Obrazac 2. PPN26'!H25+'Obrazac 2. PPN27'!H25+'Obrazac 2. PPN28'!H25+'Obrazac 2. PPN29'!H25+'Obrazac 2. PPN30'!H25</f>
        <v>3600</v>
      </c>
      <c r="J26" s="24">
        <f t="shared" si="0"/>
        <v>1</v>
      </c>
      <c r="K26" s="23">
        <f t="shared" si="1"/>
        <v>0.5</v>
      </c>
    </row>
    <row r="27" spans="2:11" ht="15" customHeight="1">
      <c r="B27" s="31">
        <v>10</v>
      </c>
      <c r="C27" s="71" t="s">
        <v>53</v>
      </c>
      <c r="D27" s="30">
        <v>613400</v>
      </c>
      <c r="E27" s="100">
        <f>'Obrazac 2. Opšta namjena'!E27+'Obrazac 2. PPN1'!E27+'Obrazac 2. PPN2'!D26+'Obrazac 2. PPN3'!D26+'Obrazac 2. PPN4'!D26+'Obrazac 2. PPN5'!D26+'Obrazac 2. PPN6'!D26+'Obrazac 2. PPN7'!D26+'Obrazac 2. PPN8'!D26+'Obrazac 2. PPN9'!D26+'Obrazac 2. PPN10'!D26+'Obrazac 2. PPN11'!D26+'Obrazac 2. PPN12'!D26+'Obrazac 2. PPN13'!D26+'Obrazac 2. PPN14'!D26+'Obrazac 2. PPN15'!D26+'Obrazac 2. PPN16'!D26+'Obrazac 2. PPN17'!D26+'Obrazac 2. PPN18'!D26+'Obrazac 2. PPN19'!D26+'Obrazac 2. PPN20'!D26+'Obrazac 2. PPN21'!D26+'Obrazac 2. PPN22'!D26+'Obrazac 2. PPN23'!D26+'Obrazac 2. PPN24'!D26+'Obrazac 2. PPN25'!D26+'Obrazac 2. PPN26'!D26+'Obrazac 2. PPN27'!D26+'Obrazac 2. PPN28'!D26+'Obrazac 2. PPN29'!D26+'Obrazac 2. PPN30'!D26</f>
        <v>40000</v>
      </c>
      <c r="F27" s="100">
        <f>'Obrazac 2. Opšta namjena'!F27+'Obrazac 2. PPN1'!F27+'Obrazac 2. PPN2'!E26+'Obrazac 2. PPN3'!E26+'Obrazac 2. PPN4'!E26+'Obrazac 2. PPN5'!E26+'Obrazac 2. PPN6'!E26+'Obrazac 2. PPN7'!E26+'Obrazac 2. PPN8'!E26+'Obrazac 2. PPN9'!E26+'Obrazac 2. PPN10'!E26+'Obrazac 2. PPN11'!E26+'Obrazac 2. PPN12'!E26+'Obrazac 2. PPN13'!E26+'Obrazac 2. PPN14'!E26+'Obrazac 2. PPN15'!E26+'Obrazac 2. PPN16'!E26+'Obrazac 2. PPN17'!E26+'Obrazac 2. PPN18'!E26+'Obrazac 2. PPN19'!E26+'Obrazac 2. PPN20'!E26+'Obrazac 2. PPN21'!E26+'Obrazac 2. PPN22'!E26+'Obrazac 2. PPN23'!E26+'Obrazac 2. PPN24'!E26+'Obrazac 2. PPN25'!E26+'Obrazac 2. PPN26'!E26+'Obrazac 2. PPN27'!E26+'Obrazac 2. PPN28'!E26+'Obrazac 2. PPN29'!E26+'Obrazac 2. PPN30'!E26</f>
        <v>-3500</v>
      </c>
      <c r="G27" s="100">
        <f>'Obrazac 2. Opšta namjena'!G27+'Obrazac 2. PPN1'!G27+'Obrazac 2. PPN2'!F26+'Obrazac 2. PPN3'!F26+'Obrazac 2. PPN4'!F26+'Obrazac 2. PPN5'!F26+'Obrazac 2. PPN6'!F26+'Obrazac 2. PPN7'!F26+'Obrazac 2. PPN8'!F26+'Obrazac 2. PPN9'!F26+'Obrazac 2. PPN10'!F26+'Obrazac 2. PPN11'!F26+'Obrazac 2. PPN12'!F26+'Obrazac 2. PPN13'!F26+'Obrazac 2. PPN14'!F26+'Obrazac 2. PPN15'!F26+'Obrazac 2. PPN16'!F26+'Obrazac 2. PPN17'!F26+'Obrazac 2. PPN18'!F26+'Obrazac 2. PPN19'!F26+'Obrazac 2. PPN20'!F26+'Obrazac 2. PPN21'!F26+'Obrazac 2. PPN22'!F26+'Obrazac 2. PPN23'!F26+'Obrazac 2. PPN24'!F26+'Obrazac 2. PPN25'!F26+'Obrazac 2. PPN26'!F26+'Obrazac 2. PPN27'!F26+'Obrazac 2. PPN28'!F26+'Obrazac 2. PPN29'!F26+'Obrazac 2. PPN30'!F26</f>
        <v>36500</v>
      </c>
      <c r="H27" s="100">
        <f>'Obrazac 2. Opšta namjena'!H27+'Obrazac 2. PPN1'!H27+'Obrazac 2. PPN2'!G26+'Obrazac 2. PPN3'!G26+'Obrazac 2. PPN4'!G26+'Obrazac 2. PPN5'!G26+'Obrazac 2. PPN6'!G26+'Obrazac 2. PPN7'!G26+'Obrazac 2. PPN8'!G26+'Obrazac 2. PPN9'!G26+'Obrazac 2. PPN10'!G26+'Obrazac 2. PPN11'!G26+'Obrazac 2. PPN12'!G26+'Obrazac 2. PPN13'!G26+'Obrazac 2. PPN14'!G26+'Obrazac 2. PPN15'!G26+'Obrazac 2. PPN16'!G26+'Obrazac 2. PPN17'!G26+'Obrazac 2. PPN18'!G26+'Obrazac 2. PPN19'!G26+'Obrazac 2. PPN20'!G26+'Obrazac 2. PPN21'!G26+'Obrazac 2. PPN22'!G26+'Obrazac 2. PPN23'!G26+'Obrazac 2. PPN24'!G26+'Obrazac 2. PPN25'!G26+'Obrazac 2. PPN26'!G26+'Obrazac 2. PPN27'!G26+'Obrazac 2. PPN28'!G26+'Obrazac 2. PPN29'!G26+'Obrazac 2. PPN30'!G26</f>
        <v>35509.590000000004</v>
      </c>
      <c r="I27" s="100">
        <f>'Obrazac 2. Opšta namjena'!I27+'Obrazac 2. PPN1'!I27+'Obrazac 2. PPN2'!H26+'Obrazac 2. PPN3'!H26+'Obrazac 2. PPN4'!H26+'Obrazac 2. PPN5'!H26+'Obrazac 2. PPN6'!H26+'Obrazac 2. PPN7'!H26+'Obrazac 2. PPN8'!H26+'Obrazac 2. PPN9'!H26+'Obrazac 2. PPN10'!H26+'Obrazac 2. PPN11'!H26+'Obrazac 2. PPN12'!H26+'Obrazac 2. PPN13'!H26+'Obrazac 2. PPN14'!H26+'Obrazac 2. PPN15'!H26+'Obrazac 2. PPN16'!H26+'Obrazac 2. PPN17'!H26+'Obrazac 2. PPN18'!H26+'Obrazac 2. PPN19'!H26+'Obrazac 2. PPN20'!H26+'Obrazac 2. PPN21'!H26+'Obrazac 2. PPN22'!H26+'Obrazac 2. PPN23'!H26+'Obrazac 2. PPN24'!H26+'Obrazac 2. PPN25'!H26+'Obrazac 2. PPN26'!H26+'Obrazac 2. PPN27'!H26+'Obrazac 2. PPN28'!H26+'Obrazac 2. PPN29'!H26+'Obrazac 2. PPN30'!H26</f>
        <v>38536.339999999997</v>
      </c>
      <c r="J27" s="24">
        <f t="shared" si="0"/>
        <v>0.97286547945205493</v>
      </c>
      <c r="K27" s="23">
        <f t="shared" si="1"/>
        <v>0.92145725307592796</v>
      </c>
    </row>
    <row r="28" spans="2:11" ht="15" customHeight="1">
      <c r="B28" s="28">
        <v>11</v>
      </c>
      <c r="C28" s="71" t="s">
        <v>297</v>
      </c>
      <c r="D28" s="30">
        <v>613500</v>
      </c>
      <c r="E28" s="100">
        <f>'Obrazac 2. Opšta namjena'!E28+'Obrazac 2. PPN1'!E28+'Obrazac 2. PPN2'!D27+'Obrazac 2. PPN3'!D27+'Obrazac 2. PPN4'!D27+'Obrazac 2. PPN5'!D27+'Obrazac 2. PPN6'!D27+'Obrazac 2. PPN7'!D27+'Obrazac 2. PPN8'!D27+'Obrazac 2. PPN9'!D27+'Obrazac 2. PPN10'!D27+'Obrazac 2. PPN11'!D27+'Obrazac 2. PPN12'!D27+'Obrazac 2. PPN13'!D27+'Obrazac 2. PPN14'!D27+'Obrazac 2. PPN15'!D27+'Obrazac 2. PPN16'!D27+'Obrazac 2. PPN17'!D27+'Obrazac 2. PPN18'!D27+'Obrazac 2. PPN19'!D27+'Obrazac 2. PPN20'!D27+'Obrazac 2. PPN21'!D27+'Obrazac 2. PPN22'!D27+'Obrazac 2. PPN23'!D27+'Obrazac 2. PPN24'!D27+'Obrazac 2. PPN25'!D27+'Obrazac 2. PPN26'!D27+'Obrazac 2. PPN27'!D27+'Obrazac 2. PPN28'!D27+'Obrazac 2. PPN29'!D27+'Obrazac 2. PPN30'!D27</f>
        <v>20000</v>
      </c>
      <c r="F28" s="100">
        <f>'Obrazac 2. Opšta namjena'!F28+'Obrazac 2. PPN1'!F28+'Obrazac 2. PPN2'!E27+'Obrazac 2. PPN3'!E27+'Obrazac 2. PPN4'!E27+'Obrazac 2. PPN5'!E27+'Obrazac 2. PPN6'!E27+'Obrazac 2. PPN7'!E27+'Obrazac 2. PPN8'!E27+'Obrazac 2. PPN9'!E27+'Obrazac 2. PPN10'!E27+'Obrazac 2. PPN11'!E27+'Obrazac 2. PPN12'!E27+'Obrazac 2. PPN13'!E27+'Obrazac 2. PPN14'!E27+'Obrazac 2. PPN15'!E27+'Obrazac 2. PPN16'!E27+'Obrazac 2. PPN17'!E27+'Obrazac 2. PPN18'!E27+'Obrazac 2. PPN19'!E27+'Obrazac 2. PPN20'!E27+'Obrazac 2. PPN21'!E27+'Obrazac 2. PPN22'!E27+'Obrazac 2. PPN23'!E27+'Obrazac 2. PPN24'!E27+'Obrazac 2. PPN25'!E27+'Obrazac 2. PPN26'!E27+'Obrazac 2. PPN27'!E27+'Obrazac 2. PPN28'!E27+'Obrazac 2. PPN29'!E27+'Obrazac 2. PPN30'!E27</f>
        <v>-3000</v>
      </c>
      <c r="G28" s="100">
        <f>'Obrazac 2. Opšta namjena'!G28+'Obrazac 2. PPN1'!G28+'Obrazac 2. PPN2'!F27+'Obrazac 2. PPN3'!F27+'Obrazac 2. PPN4'!F27+'Obrazac 2. PPN5'!F27+'Obrazac 2. PPN6'!F27+'Obrazac 2. PPN7'!F27+'Obrazac 2. PPN8'!F27+'Obrazac 2. PPN9'!F27+'Obrazac 2. PPN10'!F27+'Obrazac 2. PPN11'!F27+'Obrazac 2. PPN12'!F27+'Obrazac 2. PPN13'!F27+'Obrazac 2. PPN14'!F27+'Obrazac 2. PPN15'!F27+'Obrazac 2. PPN16'!F27+'Obrazac 2. PPN17'!F27+'Obrazac 2. PPN18'!F27+'Obrazac 2. PPN19'!F27+'Obrazac 2. PPN20'!F27+'Obrazac 2. PPN21'!F27+'Obrazac 2. PPN22'!F27+'Obrazac 2. PPN23'!F27+'Obrazac 2. PPN24'!F27+'Obrazac 2. PPN25'!F27+'Obrazac 2. PPN26'!F27+'Obrazac 2. PPN27'!F27+'Obrazac 2. PPN28'!F27+'Obrazac 2. PPN29'!F27+'Obrazac 2. PPN30'!F27</f>
        <v>17000</v>
      </c>
      <c r="H28" s="100">
        <f>'Obrazac 2. Opšta namjena'!H28+'Obrazac 2. PPN1'!H28+'Obrazac 2. PPN2'!G27+'Obrazac 2. PPN3'!G27+'Obrazac 2. PPN4'!G27+'Obrazac 2. PPN5'!G27+'Obrazac 2. PPN6'!G27+'Obrazac 2. PPN7'!G27+'Obrazac 2. PPN8'!G27+'Obrazac 2. PPN9'!G27+'Obrazac 2. PPN10'!G27+'Obrazac 2. PPN11'!G27+'Obrazac 2. PPN12'!G27+'Obrazac 2. PPN13'!G27+'Obrazac 2. PPN14'!G27+'Obrazac 2. PPN15'!G27+'Obrazac 2. PPN16'!G27+'Obrazac 2. PPN17'!G27+'Obrazac 2. PPN18'!G27+'Obrazac 2. PPN19'!G27+'Obrazac 2. PPN20'!G27+'Obrazac 2. PPN21'!G27+'Obrazac 2. PPN22'!G27+'Obrazac 2. PPN23'!G27+'Obrazac 2. PPN24'!G27+'Obrazac 2. PPN25'!G27+'Obrazac 2. PPN26'!G27+'Obrazac 2. PPN27'!G27+'Obrazac 2. PPN28'!G27+'Obrazac 2. PPN29'!G27+'Obrazac 2. PPN30'!G27</f>
        <v>13534.730000000001</v>
      </c>
      <c r="I28" s="100">
        <f>'Obrazac 2. Opšta namjena'!I28+'Obrazac 2. PPN1'!I28+'Obrazac 2. PPN2'!H27+'Obrazac 2. PPN3'!H27+'Obrazac 2. PPN4'!H27+'Obrazac 2. PPN5'!H27+'Obrazac 2. PPN6'!H27+'Obrazac 2. PPN7'!H27+'Obrazac 2. PPN8'!H27+'Obrazac 2. PPN9'!H27+'Obrazac 2. PPN10'!H27+'Obrazac 2. PPN11'!H27+'Obrazac 2. PPN12'!H27+'Obrazac 2. PPN13'!H27+'Obrazac 2. PPN14'!H27+'Obrazac 2. PPN15'!H27+'Obrazac 2. PPN16'!H27+'Obrazac 2. PPN17'!H27+'Obrazac 2. PPN18'!H27+'Obrazac 2. PPN19'!H27+'Obrazac 2. PPN20'!H27+'Obrazac 2. PPN21'!H27+'Obrazac 2. PPN22'!H27+'Obrazac 2. PPN23'!H27+'Obrazac 2. PPN24'!H27+'Obrazac 2. PPN25'!H27+'Obrazac 2. PPN26'!H27+'Obrazac 2. PPN27'!H27+'Obrazac 2. PPN28'!H27+'Obrazac 2. PPN29'!H27+'Obrazac 2. PPN30'!H27</f>
        <v>11823.77</v>
      </c>
      <c r="J28" s="24">
        <f t="shared" si="0"/>
        <v>0.79616058823529423</v>
      </c>
      <c r="K28" s="23">
        <f t="shared" si="1"/>
        <v>1.1447051152043723</v>
      </c>
    </row>
    <row r="29" spans="2:11" ht="15" customHeight="1">
      <c r="B29" s="31">
        <v>12</v>
      </c>
      <c r="C29" s="71" t="s">
        <v>42</v>
      </c>
      <c r="D29" s="30">
        <v>613600</v>
      </c>
      <c r="E29" s="100">
        <f>'Obrazac 2. Opšta namjena'!E29+'Obrazac 2. PPN1'!E29+'Obrazac 2. PPN2'!D28+'Obrazac 2. PPN3'!D28+'Obrazac 2. PPN4'!D28+'Obrazac 2. PPN5'!D28+'Obrazac 2. PPN6'!D28+'Obrazac 2. PPN7'!D28+'Obrazac 2. PPN8'!D28+'Obrazac 2. PPN9'!D28+'Obrazac 2. PPN10'!D28+'Obrazac 2. PPN11'!D28+'Obrazac 2. PPN12'!D28+'Obrazac 2. PPN13'!D28+'Obrazac 2. PPN14'!D28+'Obrazac 2. PPN15'!D28+'Obrazac 2. PPN16'!D28+'Obrazac 2. PPN17'!D28+'Obrazac 2. PPN18'!D28+'Obrazac 2. PPN19'!D28+'Obrazac 2. PPN20'!D28+'Obrazac 2. PPN21'!D28+'Obrazac 2. PPN22'!D28+'Obrazac 2. PPN23'!D28+'Obrazac 2. PPN24'!D28+'Obrazac 2. PPN25'!D28+'Obrazac 2. PPN26'!D28+'Obrazac 2. PPN27'!D28+'Obrazac 2. PPN28'!D28+'Obrazac 2. PPN29'!D28+'Obrazac 2. PPN30'!D28</f>
        <v>24000</v>
      </c>
      <c r="F29" s="100">
        <f>'Obrazac 2. Opšta namjena'!F29+'Obrazac 2. PPN1'!F29+'Obrazac 2. PPN2'!E28+'Obrazac 2. PPN3'!E28+'Obrazac 2. PPN4'!E28+'Obrazac 2. PPN5'!E28+'Obrazac 2. PPN6'!E28+'Obrazac 2. PPN7'!E28+'Obrazac 2. PPN8'!E28+'Obrazac 2. PPN9'!E28+'Obrazac 2. PPN10'!E28+'Obrazac 2. PPN11'!E28+'Obrazac 2. PPN12'!E28+'Obrazac 2. PPN13'!E28+'Obrazac 2. PPN14'!E28+'Obrazac 2. PPN15'!E28+'Obrazac 2. PPN16'!E28+'Obrazac 2. PPN17'!E28+'Obrazac 2. PPN18'!E28+'Obrazac 2. PPN19'!E28+'Obrazac 2. PPN20'!E28+'Obrazac 2. PPN21'!E28+'Obrazac 2. PPN22'!E28+'Obrazac 2. PPN23'!E28+'Obrazac 2. PPN24'!E28+'Obrazac 2. PPN25'!E28+'Obrazac 2. PPN26'!E28+'Obrazac 2. PPN27'!E28+'Obrazac 2. PPN28'!E28+'Obrazac 2. PPN29'!E28+'Obrazac 2. PPN30'!E28</f>
        <v>-4400</v>
      </c>
      <c r="G29" s="100">
        <f>'Obrazac 2. Opšta namjena'!G29+'Obrazac 2. PPN1'!G29+'Obrazac 2. PPN2'!F28+'Obrazac 2. PPN3'!F28+'Obrazac 2. PPN4'!F28+'Obrazac 2. PPN5'!F28+'Obrazac 2. PPN6'!F28+'Obrazac 2. PPN7'!F28+'Obrazac 2. PPN8'!F28+'Obrazac 2. PPN9'!F28+'Obrazac 2. PPN10'!F28+'Obrazac 2. PPN11'!F28+'Obrazac 2. PPN12'!F28+'Obrazac 2. PPN13'!F28+'Obrazac 2. PPN14'!F28+'Obrazac 2. PPN15'!F28+'Obrazac 2. PPN16'!F28+'Obrazac 2. PPN17'!F28+'Obrazac 2. PPN18'!F28+'Obrazac 2. PPN19'!F28+'Obrazac 2. PPN20'!F28+'Obrazac 2. PPN21'!F28+'Obrazac 2. PPN22'!F28+'Obrazac 2. PPN23'!F28+'Obrazac 2. PPN24'!F28+'Obrazac 2. PPN25'!F28+'Obrazac 2. PPN26'!F28+'Obrazac 2. PPN27'!F28+'Obrazac 2. PPN28'!F28+'Obrazac 2. PPN29'!F28+'Obrazac 2. PPN30'!F28</f>
        <v>19600</v>
      </c>
      <c r="H29" s="100">
        <f>'Obrazac 2. Opšta namjena'!H29+'Obrazac 2. PPN1'!H29+'Obrazac 2. PPN2'!G28+'Obrazac 2. PPN3'!G28+'Obrazac 2. PPN4'!G28+'Obrazac 2. PPN5'!G28+'Obrazac 2. PPN6'!G28+'Obrazac 2. PPN7'!G28+'Obrazac 2. PPN8'!G28+'Obrazac 2. PPN9'!G28+'Obrazac 2. PPN10'!G28+'Obrazac 2. PPN11'!G28+'Obrazac 2. PPN12'!G28+'Obrazac 2. PPN13'!G28+'Obrazac 2. PPN14'!G28+'Obrazac 2. PPN15'!G28+'Obrazac 2. PPN16'!G28+'Obrazac 2. PPN17'!G28+'Obrazac 2. PPN18'!G28+'Obrazac 2. PPN19'!G28+'Obrazac 2. PPN20'!G28+'Obrazac 2. PPN21'!G28+'Obrazac 2. PPN22'!G28+'Obrazac 2. PPN23'!G28+'Obrazac 2. PPN24'!G28+'Obrazac 2. PPN25'!G28+'Obrazac 2. PPN26'!G28+'Obrazac 2. PPN27'!G28+'Obrazac 2. PPN28'!G28+'Obrazac 2. PPN29'!G28+'Obrazac 2. PPN30'!G28</f>
        <v>17840.099999999999</v>
      </c>
      <c r="I29" s="100">
        <f>'Obrazac 2. Opšta namjena'!I29+'Obrazac 2. PPN1'!I29+'Obrazac 2. PPN2'!H28+'Obrazac 2. PPN3'!H28+'Obrazac 2. PPN4'!H28+'Obrazac 2. PPN5'!H28+'Obrazac 2. PPN6'!H28+'Obrazac 2. PPN7'!H28+'Obrazac 2. PPN8'!H28+'Obrazac 2. PPN9'!H28+'Obrazac 2. PPN10'!H28+'Obrazac 2. PPN11'!H28+'Obrazac 2. PPN12'!H28+'Obrazac 2. PPN13'!H28+'Obrazac 2. PPN14'!H28+'Obrazac 2. PPN15'!H28+'Obrazac 2. PPN16'!H28+'Obrazac 2. PPN17'!H28+'Obrazac 2. PPN18'!H28+'Obrazac 2. PPN19'!H28+'Obrazac 2. PPN20'!H28+'Obrazac 2. PPN21'!H28+'Obrazac 2. PPN22'!H28+'Obrazac 2. PPN23'!H28+'Obrazac 2. PPN24'!H28+'Obrazac 2. PPN25'!H28+'Obrazac 2. PPN26'!H28+'Obrazac 2. PPN27'!H28+'Obrazac 2. PPN28'!H28+'Obrazac 2. PPN29'!H28+'Obrazac 2. PPN30'!H28</f>
        <v>26131.91</v>
      </c>
      <c r="J29" s="24">
        <f t="shared" si="0"/>
        <v>0.91020918367346937</v>
      </c>
      <c r="K29" s="23">
        <f t="shared" si="1"/>
        <v>0.68269407019999684</v>
      </c>
    </row>
    <row r="30" spans="2:11" ht="15" customHeight="1">
      <c r="B30" s="28">
        <v>13</v>
      </c>
      <c r="C30" s="71" t="s">
        <v>296</v>
      </c>
      <c r="D30" s="30">
        <v>613700</v>
      </c>
      <c r="E30" s="100">
        <f>'Obrazac 2. Opšta namjena'!E30+'Obrazac 2. PPN1'!E30+'Obrazac 2. PPN2'!D29+'Obrazac 2. PPN3'!D29+'Obrazac 2. PPN4'!D29+'Obrazac 2. PPN5'!D29+'Obrazac 2. PPN6'!D29+'Obrazac 2. PPN7'!D29+'Obrazac 2. PPN8'!D29+'Obrazac 2. PPN9'!D29+'Obrazac 2. PPN10'!D29+'Obrazac 2. PPN11'!D29+'Obrazac 2. PPN12'!D29+'Obrazac 2. PPN13'!D29+'Obrazac 2. PPN14'!D29+'Obrazac 2. PPN15'!D29+'Obrazac 2. PPN16'!D29+'Obrazac 2. PPN17'!D29+'Obrazac 2. PPN18'!D29+'Obrazac 2. PPN19'!D29+'Obrazac 2. PPN20'!D29+'Obrazac 2. PPN21'!D29+'Obrazac 2. PPN22'!D29+'Obrazac 2. PPN23'!D29+'Obrazac 2. PPN24'!D29+'Obrazac 2. PPN25'!D29+'Obrazac 2. PPN26'!D29+'Obrazac 2. PPN27'!D29+'Obrazac 2. PPN28'!D29+'Obrazac 2. PPN29'!D29+'Obrazac 2. PPN30'!D29</f>
        <v>13000</v>
      </c>
      <c r="F30" s="100">
        <f>'Obrazac 2. Opšta namjena'!F30+'Obrazac 2. PPN1'!F30+'Obrazac 2. PPN2'!E29+'Obrazac 2. PPN3'!E29+'Obrazac 2. PPN4'!E29+'Obrazac 2. PPN5'!E29+'Obrazac 2. PPN6'!E29+'Obrazac 2. PPN7'!E29+'Obrazac 2. PPN8'!E29+'Obrazac 2. PPN9'!E29+'Obrazac 2. PPN10'!E29+'Obrazac 2. PPN11'!E29+'Obrazac 2. PPN12'!E29+'Obrazac 2. PPN13'!E29+'Obrazac 2. PPN14'!E29+'Obrazac 2. PPN15'!E29+'Obrazac 2. PPN16'!E29+'Obrazac 2. PPN17'!E29+'Obrazac 2. PPN18'!E29+'Obrazac 2. PPN19'!E29+'Obrazac 2. PPN20'!E29+'Obrazac 2. PPN21'!E29+'Obrazac 2. PPN22'!E29+'Obrazac 2. PPN23'!E29+'Obrazac 2. PPN24'!E29+'Obrazac 2. PPN25'!E29+'Obrazac 2. PPN26'!E29+'Obrazac 2. PPN27'!E29+'Obrazac 2. PPN28'!E29+'Obrazac 2. PPN29'!E29+'Obrazac 2. PPN30'!E29</f>
        <v>-500</v>
      </c>
      <c r="G30" s="100">
        <f>'Obrazac 2. Opšta namjena'!G30+'Obrazac 2. PPN1'!G30+'Obrazac 2. PPN2'!F29+'Obrazac 2. PPN3'!F29+'Obrazac 2. PPN4'!F29+'Obrazac 2. PPN5'!F29+'Obrazac 2. PPN6'!F29+'Obrazac 2. PPN7'!F29+'Obrazac 2. PPN8'!F29+'Obrazac 2. PPN9'!F29+'Obrazac 2. PPN10'!F29+'Obrazac 2. PPN11'!F29+'Obrazac 2. PPN12'!F29+'Obrazac 2. PPN13'!F29+'Obrazac 2. PPN14'!F29+'Obrazac 2. PPN15'!F29+'Obrazac 2. PPN16'!F29+'Obrazac 2. PPN17'!F29+'Obrazac 2. PPN18'!F29+'Obrazac 2. PPN19'!F29+'Obrazac 2. PPN20'!F29+'Obrazac 2. PPN21'!F29+'Obrazac 2. PPN22'!F29+'Obrazac 2. PPN23'!F29+'Obrazac 2. PPN24'!F29+'Obrazac 2. PPN25'!F29+'Obrazac 2. PPN26'!F29+'Obrazac 2. PPN27'!F29+'Obrazac 2. PPN28'!F29+'Obrazac 2. PPN29'!F29+'Obrazac 2. PPN30'!F29</f>
        <v>12500</v>
      </c>
      <c r="H30" s="100">
        <f>'Obrazac 2. Opšta namjena'!H30+'Obrazac 2. PPN1'!H30+'Obrazac 2. PPN2'!G29+'Obrazac 2. PPN3'!G29+'Obrazac 2. PPN4'!G29+'Obrazac 2. PPN5'!G29+'Obrazac 2. PPN6'!G29+'Obrazac 2. PPN7'!G29+'Obrazac 2. PPN8'!G29+'Obrazac 2. PPN9'!G29+'Obrazac 2. PPN10'!G29+'Obrazac 2. PPN11'!G29+'Obrazac 2. PPN12'!G29+'Obrazac 2. PPN13'!G29+'Obrazac 2. PPN14'!G29+'Obrazac 2. PPN15'!G29+'Obrazac 2. PPN16'!G29+'Obrazac 2. PPN17'!G29+'Obrazac 2. PPN18'!G29+'Obrazac 2. PPN19'!G29+'Obrazac 2. PPN20'!G29+'Obrazac 2. PPN21'!G29+'Obrazac 2. PPN22'!G29+'Obrazac 2. PPN23'!G29+'Obrazac 2. PPN24'!G29+'Obrazac 2. PPN25'!G29+'Obrazac 2. PPN26'!G29+'Obrazac 2. PPN27'!G29+'Obrazac 2. PPN28'!G29+'Obrazac 2. PPN29'!G29+'Obrazac 2. PPN30'!G29</f>
        <v>10678.470000000001</v>
      </c>
      <c r="I30" s="100">
        <f>'Obrazac 2. Opšta namjena'!I30+'Obrazac 2. PPN1'!I30+'Obrazac 2. PPN2'!H29+'Obrazac 2. PPN3'!H29+'Obrazac 2. PPN4'!H29+'Obrazac 2. PPN5'!H29+'Obrazac 2. PPN6'!H29+'Obrazac 2. PPN7'!H29+'Obrazac 2. PPN8'!H29+'Obrazac 2. PPN9'!H29+'Obrazac 2. PPN10'!H29+'Obrazac 2. PPN11'!H29+'Obrazac 2. PPN12'!H29+'Obrazac 2. PPN13'!H29+'Obrazac 2. PPN14'!H29+'Obrazac 2. PPN15'!H29+'Obrazac 2. PPN16'!H29+'Obrazac 2. PPN17'!H29+'Obrazac 2. PPN18'!H29+'Obrazac 2. PPN19'!H29+'Obrazac 2. PPN20'!H29+'Obrazac 2. PPN21'!H29+'Obrazac 2. PPN22'!H29+'Obrazac 2. PPN23'!H29+'Obrazac 2. PPN24'!H29+'Obrazac 2. PPN25'!H29+'Obrazac 2. PPN26'!H29+'Obrazac 2. PPN27'!H29+'Obrazac 2. PPN28'!H29+'Obrazac 2. PPN29'!H29+'Obrazac 2. PPN30'!H29</f>
        <v>9580.2199999999975</v>
      </c>
      <c r="J30" s="24">
        <f t="shared" si="0"/>
        <v>0.85427760000000008</v>
      </c>
      <c r="K30" s="23">
        <f t="shared" si="1"/>
        <v>1.1146372421510158</v>
      </c>
    </row>
    <row r="31" spans="2:11" ht="25.5" customHeight="1">
      <c r="B31" s="31">
        <v>14</v>
      </c>
      <c r="C31" s="71" t="s">
        <v>295</v>
      </c>
      <c r="D31" s="30">
        <v>613800</v>
      </c>
      <c r="E31" s="100">
        <f>'Obrazac 2. Opšta namjena'!E31+'Obrazac 2. PPN1'!E31+'Obrazac 2. PPN2'!D30+'Obrazac 2. PPN3'!D30+'Obrazac 2. PPN4'!D30+'Obrazac 2. PPN5'!D30+'Obrazac 2. PPN6'!D30+'Obrazac 2. PPN7'!D30+'Obrazac 2. PPN8'!D30+'Obrazac 2. PPN9'!D30+'Obrazac 2. PPN10'!D30+'Obrazac 2. PPN11'!D30+'Obrazac 2. PPN12'!D30+'Obrazac 2. PPN13'!D30+'Obrazac 2. PPN14'!D30+'Obrazac 2. PPN15'!D30+'Obrazac 2. PPN16'!D30+'Obrazac 2. PPN17'!D30+'Obrazac 2. PPN18'!D30+'Obrazac 2. PPN19'!D30+'Obrazac 2. PPN20'!D30+'Obrazac 2. PPN21'!D30+'Obrazac 2. PPN22'!D30+'Obrazac 2. PPN23'!D30+'Obrazac 2. PPN24'!D30+'Obrazac 2. PPN25'!D30+'Obrazac 2. PPN26'!D30+'Obrazac 2. PPN27'!D30+'Obrazac 2. PPN28'!D30+'Obrazac 2. PPN29'!D30+'Obrazac 2. PPN30'!D30</f>
        <v>4000</v>
      </c>
      <c r="F31" s="100">
        <f>'Obrazac 2. Opšta namjena'!F31+'Obrazac 2. PPN1'!F31+'Obrazac 2. PPN2'!E30+'Obrazac 2. PPN3'!E30+'Obrazac 2. PPN4'!E30+'Obrazac 2. PPN5'!E30+'Obrazac 2. PPN6'!E30+'Obrazac 2. PPN7'!E30+'Obrazac 2. PPN8'!E30+'Obrazac 2. PPN9'!E30+'Obrazac 2. PPN10'!E30+'Obrazac 2. PPN11'!E30+'Obrazac 2. PPN12'!E30+'Obrazac 2. PPN13'!E30+'Obrazac 2. PPN14'!E30+'Obrazac 2. PPN15'!E30+'Obrazac 2. PPN16'!E30+'Obrazac 2. PPN17'!E30+'Obrazac 2. PPN18'!E30+'Obrazac 2. PPN19'!E30+'Obrazac 2. PPN20'!E30+'Obrazac 2. PPN21'!E30+'Obrazac 2. PPN22'!E30+'Obrazac 2. PPN23'!E30+'Obrazac 2. PPN24'!E30+'Obrazac 2. PPN25'!E30+'Obrazac 2. PPN26'!E30+'Obrazac 2. PPN27'!E30+'Obrazac 2. PPN28'!E30+'Obrazac 2. PPN29'!E30+'Obrazac 2. PPN30'!E30</f>
        <v>-500</v>
      </c>
      <c r="G31" s="100">
        <f>'Obrazac 2. Opšta namjena'!G31+'Obrazac 2. PPN1'!G31+'Obrazac 2. PPN2'!F30+'Obrazac 2. PPN3'!F30+'Obrazac 2. PPN4'!F30+'Obrazac 2. PPN5'!F30+'Obrazac 2. PPN6'!F30+'Obrazac 2. PPN7'!F30+'Obrazac 2. PPN8'!F30+'Obrazac 2. PPN9'!F30+'Obrazac 2. PPN10'!F30+'Obrazac 2. PPN11'!F30+'Obrazac 2. PPN12'!F30+'Obrazac 2. PPN13'!F30+'Obrazac 2. PPN14'!F30+'Obrazac 2. PPN15'!F30+'Obrazac 2. PPN16'!F30+'Obrazac 2. PPN17'!F30+'Obrazac 2. PPN18'!F30+'Obrazac 2. PPN19'!F30+'Obrazac 2. PPN20'!F30+'Obrazac 2. PPN21'!F30+'Obrazac 2. PPN22'!F30+'Obrazac 2. PPN23'!F30+'Obrazac 2. PPN24'!F30+'Obrazac 2. PPN25'!F30+'Obrazac 2. PPN26'!F30+'Obrazac 2. PPN27'!F30+'Obrazac 2. PPN28'!F30+'Obrazac 2. PPN29'!F30+'Obrazac 2. PPN30'!F30</f>
        <v>3500</v>
      </c>
      <c r="H31" s="100">
        <f>'Obrazac 2. Opšta namjena'!H31+'Obrazac 2. PPN1'!H31+'Obrazac 2. PPN2'!G30+'Obrazac 2. PPN3'!G30+'Obrazac 2. PPN4'!G30+'Obrazac 2. PPN5'!G30+'Obrazac 2. PPN6'!G30+'Obrazac 2. PPN7'!G30+'Obrazac 2. PPN8'!G30+'Obrazac 2. PPN9'!G30+'Obrazac 2. PPN10'!G30+'Obrazac 2. PPN11'!G30+'Obrazac 2. PPN12'!G30+'Obrazac 2. PPN13'!G30+'Obrazac 2. PPN14'!G30+'Obrazac 2. PPN15'!G30+'Obrazac 2. PPN16'!G30+'Obrazac 2. PPN17'!G30+'Obrazac 2. PPN18'!G30+'Obrazac 2. PPN19'!G30+'Obrazac 2. PPN20'!G30+'Obrazac 2. PPN21'!G30+'Obrazac 2. PPN22'!G30+'Obrazac 2. PPN23'!G30+'Obrazac 2. PPN24'!G30+'Obrazac 2. PPN25'!G30+'Obrazac 2. PPN26'!G30+'Obrazac 2. PPN27'!G30+'Obrazac 2. PPN28'!G30+'Obrazac 2. PPN29'!G30+'Obrazac 2. PPN30'!G30</f>
        <v>3135.58</v>
      </c>
      <c r="I31" s="100">
        <f>'Obrazac 2. Opšta namjena'!I31+'Obrazac 2. PPN1'!I31+'Obrazac 2. PPN2'!H30+'Obrazac 2. PPN3'!H30+'Obrazac 2. PPN4'!H30+'Obrazac 2. PPN5'!H30+'Obrazac 2. PPN6'!H30+'Obrazac 2. PPN7'!H30+'Obrazac 2. PPN8'!H30+'Obrazac 2. PPN9'!H30+'Obrazac 2. PPN10'!H30+'Obrazac 2. PPN11'!H30+'Obrazac 2. PPN12'!H30+'Obrazac 2. PPN13'!H30+'Obrazac 2. PPN14'!H30+'Obrazac 2. PPN15'!H30+'Obrazac 2. PPN16'!H30+'Obrazac 2. PPN17'!H30+'Obrazac 2. PPN18'!H30+'Obrazac 2. PPN19'!H30+'Obrazac 2. PPN20'!H30+'Obrazac 2. PPN21'!H30+'Obrazac 2. PPN22'!H30+'Obrazac 2. PPN23'!H30+'Obrazac 2. PPN24'!H30+'Obrazac 2. PPN25'!H30+'Obrazac 2. PPN26'!H30+'Obrazac 2. PPN27'!H30+'Obrazac 2. PPN28'!H30+'Obrazac 2. PPN29'!H30+'Obrazac 2. PPN30'!H30</f>
        <v>3668.16</v>
      </c>
      <c r="J31" s="24">
        <f t="shared" si="0"/>
        <v>0.89588000000000001</v>
      </c>
      <c r="K31" s="23">
        <f t="shared" si="1"/>
        <v>0.85481004100148306</v>
      </c>
    </row>
    <row r="32" spans="2:11" ht="15" customHeight="1">
      <c r="B32" s="28">
        <v>15</v>
      </c>
      <c r="C32" s="45" t="s">
        <v>32</v>
      </c>
      <c r="D32" s="30">
        <v>613900</v>
      </c>
      <c r="E32" s="100">
        <f>'Obrazac 2. Opšta namjena'!E32+'Obrazac 2. PPN1'!E32+'Obrazac 2. PPN2'!D31+'Obrazac 2. PPN3'!D31+'Obrazac 2. PPN4'!D31+'Obrazac 2. PPN5'!D31+'Obrazac 2. PPN6'!D31+'Obrazac 2. PPN7'!D31+'Obrazac 2. PPN8'!D31+'Obrazac 2. PPN9'!D31+'Obrazac 2. PPN10'!D31+'Obrazac 2. PPN11'!D31+'Obrazac 2. PPN12'!D31+'Obrazac 2. PPN13'!D31+'Obrazac 2. PPN14'!D31+'Obrazac 2. PPN15'!D31+'Obrazac 2. PPN16'!D31+'Obrazac 2. PPN17'!D31+'Obrazac 2. PPN18'!D31+'Obrazac 2. PPN19'!D31+'Obrazac 2. PPN20'!D31+'Obrazac 2. PPN21'!D31+'Obrazac 2. PPN22'!D31+'Obrazac 2. PPN23'!D31+'Obrazac 2. PPN24'!D31+'Obrazac 2. PPN25'!D31+'Obrazac 2. PPN26'!D31+'Obrazac 2. PPN27'!D31+'Obrazac 2. PPN28'!D31+'Obrazac 2. PPN29'!D31+'Obrazac 2. PPN30'!D31</f>
        <v>141000</v>
      </c>
      <c r="F32" s="100">
        <f>'Obrazac 2. Opšta namjena'!F32+'Obrazac 2. PPN1'!F32+'Obrazac 2. PPN2'!E31+'Obrazac 2. PPN3'!E31+'Obrazac 2. PPN4'!E31+'Obrazac 2. PPN5'!E31+'Obrazac 2. PPN6'!E31+'Obrazac 2. PPN7'!E31+'Obrazac 2. PPN8'!E31+'Obrazac 2. PPN9'!E31+'Obrazac 2. PPN10'!E31+'Obrazac 2. PPN11'!E31+'Obrazac 2. PPN12'!E31+'Obrazac 2. PPN13'!E31+'Obrazac 2. PPN14'!E31+'Obrazac 2. PPN15'!E31+'Obrazac 2. PPN16'!E31+'Obrazac 2. PPN17'!E31+'Obrazac 2. PPN18'!E31+'Obrazac 2. PPN19'!E31+'Obrazac 2. PPN20'!E31+'Obrazac 2. PPN21'!E31+'Obrazac 2. PPN22'!E31+'Obrazac 2. PPN23'!E31+'Obrazac 2. PPN24'!E31+'Obrazac 2. PPN25'!E31+'Obrazac 2. PPN26'!E31+'Obrazac 2. PPN27'!E31+'Obrazac 2. PPN28'!E31+'Obrazac 2. PPN29'!E31+'Obrazac 2. PPN30'!E31</f>
        <v>11000</v>
      </c>
      <c r="G32" s="100">
        <f>'Obrazac 2. Opšta namjena'!G32+'Obrazac 2. PPN1'!G32+'Obrazac 2. PPN2'!F31+'Obrazac 2. PPN3'!F31+'Obrazac 2. PPN4'!F31+'Obrazac 2. PPN5'!F31+'Obrazac 2. PPN6'!F31+'Obrazac 2. PPN7'!F31+'Obrazac 2. PPN8'!F31+'Obrazac 2. PPN9'!F31+'Obrazac 2. PPN10'!F31+'Obrazac 2. PPN11'!F31+'Obrazac 2. PPN12'!F31+'Obrazac 2. PPN13'!F31+'Obrazac 2. PPN14'!F31+'Obrazac 2. PPN15'!F31+'Obrazac 2. PPN16'!F31+'Obrazac 2. PPN17'!F31+'Obrazac 2. PPN18'!F31+'Obrazac 2. PPN19'!F31+'Obrazac 2. PPN20'!F31+'Obrazac 2. PPN21'!F31+'Obrazac 2. PPN22'!F31+'Obrazac 2. PPN23'!F31+'Obrazac 2. PPN24'!F31+'Obrazac 2. PPN25'!F31+'Obrazac 2. PPN26'!F31+'Obrazac 2. PPN27'!F31+'Obrazac 2. PPN28'!F31+'Obrazac 2. PPN29'!F31+'Obrazac 2. PPN30'!F31</f>
        <v>152000</v>
      </c>
      <c r="H32" s="100">
        <f>'Obrazac 2. Opšta namjena'!H32+'Obrazac 2. PPN1'!H32+'Obrazac 2. PPN2'!G31+'Obrazac 2. PPN3'!G31+'Obrazac 2. PPN4'!G31+'Obrazac 2. PPN5'!G31+'Obrazac 2. PPN6'!G31+'Obrazac 2. PPN7'!G31+'Obrazac 2. PPN8'!G31+'Obrazac 2. PPN9'!G31+'Obrazac 2. PPN10'!G31+'Obrazac 2. PPN11'!G31+'Obrazac 2. PPN12'!G31+'Obrazac 2. PPN13'!G31+'Obrazac 2. PPN14'!G31+'Obrazac 2. PPN15'!G31+'Obrazac 2. PPN16'!G31+'Obrazac 2. PPN17'!G31+'Obrazac 2. PPN18'!G31+'Obrazac 2. PPN19'!G31+'Obrazac 2. PPN20'!G31+'Obrazac 2. PPN21'!G31+'Obrazac 2. PPN22'!G31+'Obrazac 2. PPN23'!G31+'Obrazac 2. PPN24'!G31+'Obrazac 2. PPN25'!G31+'Obrazac 2. PPN26'!G31+'Obrazac 2. PPN27'!G31+'Obrazac 2. PPN28'!G31+'Obrazac 2. PPN29'!G31+'Obrazac 2. PPN30'!G31</f>
        <v>139107.68145</v>
      </c>
      <c r="I32" s="100">
        <f>'Obrazac 2. Opšta namjena'!I32+'Obrazac 2. PPN1'!I32+'Obrazac 2. PPN2'!H31+'Obrazac 2. PPN3'!H31+'Obrazac 2. PPN4'!H31+'Obrazac 2. PPN5'!H31+'Obrazac 2. PPN6'!H31+'Obrazac 2. PPN7'!H31+'Obrazac 2. PPN8'!H31+'Obrazac 2. PPN9'!H31+'Obrazac 2. PPN10'!H31+'Obrazac 2. PPN11'!H31+'Obrazac 2. PPN12'!H31+'Obrazac 2. PPN13'!H31+'Obrazac 2. PPN14'!H31+'Obrazac 2. PPN15'!H31+'Obrazac 2. PPN16'!H31+'Obrazac 2. PPN17'!H31+'Obrazac 2. PPN18'!H31+'Obrazac 2. PPN19'!H31+'Obrazac 2. PPN20'!H31+'Obrazac 2. PPN21'!H31+'Obrazac 2. PPN22'!H31+'Obrazac 2. PPN23'!H31+'Obrazac 2. PPN24'!H31+'Obrazac 2. PPN25'!H31+'Obrazac 2. PPN26'!H31+'Obrazac 2. PPN27'!H31+'Obrazac 2. PPN28'!H31+'Obrazac 2. PPN29'!H31+'Obrazac 2. PPN30'!H31</f>
        <v>143073.07854999998</v>
      </c>
      <c r="J32" s="24">
        <f t="shared" si="0"/>
        <v>0.91518211480263156</v>
      </c>
      <c r="K32" s="23">
        <f t="shared" si="1"/>
        <v>0.97228411424295891</v>
      </c>
    </row>
    <row r="33" spans="2:11" ht="25.5" customHeight="1">
      <c r="B33" s="31">
        <v>16</v>
      </c>
      <c r="C33" s="44" t="s">
        <v>4</v>
      </c>
      <c r="D33" s="43">
        <v>614000</v>
      </c>
      <c r="E33" s="100">
        <f>'Obrazac 2. Opšta namjena'!E33+'Obrazac 2. PPN1'!E33+'Obrazac 2. PPN2'!D32+'Obrazac 2. PPN3'!D32+'Obrazac 2. PPN4'!D32+'Obrazac 2. PPN5'!D32+'Obrazac 2. PPN6'!D32+'Obrazac 2. PPN7'!D32+'Obrazac 2. PPN8'!D32+'Obrazac 2. PPN9'!D32+'Obrazac 2. PPN10'!D32+'Obrazac 2. PPN11'!D32+'Obrazac 2. PPN12'!D32+'Obrazac 2. PPN13'!D32+'Obrazac 2. PPN14'!D32+'Obrazac 2. PPN15'!D32+'Obrazac 2. PPN16'!D32+'Obrazac 2. PPN17'!D32+'Obrazac 2. PPN18'!D32+'Obrazac 2. PPN19'!D32+'Obrazac 2. PPN20'!D32+'Obrazac 2. PPN21'!D32+'Obrazac 2. PPN22'!D32+'Obrazac 2. PPN23'!D32+'Obrazac 2. PPN24'!D32+'Obrazac 2. PPN25'!D32+'Obrazac 2. PPN26'!D32+'Obrazac 2. PPN27'!D32+'Obrazac 2. PPN28'!D32+'Obrazac 2. PPN29'!D32+'Obrazac 2. PPN30'!D32</f>
        <v>0</v>
      </c>
      <c r="F33" s="100">
        <f>'Obrazac 2. Opšta namjena'!F33+'Obrazac 2. PPN1'!F33+'Obrazac 2. PPN2'!E32+'Obrazac 2. PPN3'!E32+'Obrazac 2. PPN4'!E32+'Obrazac 2. PPN5'!E32+'Obrazac 2. PPN6'!E32+'Obrazac 2. PPN7'!E32+'Obrazac 2. PPN8'!E32+'Obrazac 2. PPN9'!E32+'Obrazac 2. PPN10'!E32+'Obrazac 2. PPN11'!E32+'Obrazac 2. PPN12'!E32+'Obrazac 2. PPN13'!E32+'Obrazac 2. PPN14'!E32+'Obrazac 2. PPN15'!E32+'Obrazac 2. PPN16'!E32+'Obrazac 2. PPN17'!E32+'Obrazac 2. PPN18'!E32+'Obrazac 2. PPN19'!E32+'Obrazac 2. PPN20'!E32+'Obrazac 2. PPN21'!E32+'Obrazac 2. PPN22'!E32+'Obrazac 2. PPN23'!E32+'Obrazac 2. PPN24'!E32+'Obrazac 2. PPN25'!E32+'Obrazac 2. PPN26'!E32+'Obrazac 2. PPN27'!E32+'Obrazac 2. PPN28'!E32+'Obrazac 2. PPN29'!E32+'Obrazac 2. PPN30'!E32</f>
        <v>0</v>
      </c>
      <c r="G33" s="100">
        <f>'Obrazac 2. Opšta namjena'!G33+'Obrazac 2. PPN1'!G33+'Obrazac 2. PPN2'!F32+'Obrazac 2. PPN3'!F32+'Obrazac 2. PPN4'!F32+'Obrazac 2. PPN5'!F32+'Obrazac 2. PPN6'!F32+'Obrazac 2. PPN7'!F32+'Obrazac 2. PPN8'!F32+'Obrazac 2. PPN9'!F32+'Obrazac 2. PPN10'!F32+'Obrazac 2. PPN11'!F32+'Obrazac 2. PPN12'!F32+'Obrazac 2. PPN13'!F32+'Obrazac 2. PPN14'!F32+'Obrazac 2. PPN15'!F32+'Obrazac 2. PPN16'!F32+'Obrazac 2. PPN17'!F32+'Obrazac 2. PPN18'!F32+'Obrazac 2. PPN19'!F32+'Obrazac 2. PPN20'!F32+'Obrazac 2. PPN21'!F32+'Obrazac 2. PPN22'!F32+'Obrazac 2. PPN23'!F32+'Obrazac 2. PPN24'!F32+'Obrazac 2. PPN25'!F32+'Obrazac 2. PPN26'!F32+'Obrazac 2. PPN27'!F32+'Obrazac 2. PPN28'!F32+'Obrazac 2. PPN29'!F32+'Obrazac 2. PPN30'!F32</f>
        <v>0</v>
      </c>
      <c r="H33" s="100">
        <f>'Obrazac 2. Opšta namjena'!H33+'Obrazac 2. PPN1'!H33+'Obrazac 2. PPN2'!G32+'Obrazac 2. PPN3'!G32+'Obrazac 2. PPN4'!G32+'Obrazac 2. PPN5'!G32+'Obrazac 2. PPN6'!G32+'Obrazac 2. PPN7'!G32+'Obrazac 2. PPN8'!G32+'Obrazac 2. PPN9'!G32+'Obrazac 2. PPN10'!G32+'Obrazac 2. PPN11'!G32+'Obrazac 2. PPN12'!G32+'Obrazac 2. PPN13'!G32+'Obrazac 2. PPN14'!G32+'Obrazac 2. PPN15'!G32+'Obrazac 2. PPN16'!G32+'Obrazac 2. PPN17'!G32+'Obrazac 2. PPN18'!G32+'Obrazac 2. PPN19'!G32+'Obrazac 2. PPN20'!G32+'Obrazac 2. PPN21'!G32+'Obrazac 2. PPN22'!G32+'Obrazac 2. PPN23'!G32+'Obrazac 2. PPN24'!G32+'Obrazac 2. PPN25'!G32+'Obrazac 2. PPN26'!G32+'Obrazac 2. PPN27'!G32+'Obrazac 2. PPN28'!G32+'Obrazac 2. PPN29'!G32+'Obrazac 2. PPN30'!G32</f>
        <v>0</v>
      </c>
      <c r="I33" s="100">
        <f>'Obrazac 2. Opšta namjena'!I33+'Obrazac 2. PPN1'!I33+'Obrazac 2. PPN2'!H32+'Obrazac 2. PPN3'!H32+'Obrazac 2. PPN4'!H32+'Obrazac 2. PPN5'!H32+'Obrazac 2. PPN6'!H32+'Obrazac 2. PPN7'!H32+'Obrazac 2. PPN8'!H32+'Obrazac 2. PPN9'!H32+'Obrazac 2. PPN10'!H32+'Obrazac 2. PPN11'!H32+'Obrazac 2. PPN12'!H32+'Obrazac 2. PPN13'!H32+'Obrazac 2. PPN14'!H32+'Obrazac 2. PPN15'!H32+'Obrazac 2. PPN16'!H32+'Obrazac 2. PPN17'!H32+'Obrazac 2. PPN18'!H32+'Obrazac 2. PPN19'!H32+'Obrazac 2. PPN20'!H32+'Obrazac 2. PPN21'!H32+'Obrazac 2. PPN22'!H32+'Obrazac 2. PPN23'!H32+'Obrazac 2. PPN24'!H32+'Obrazac 2. PPN25'!H32+'Obrazac 2. PPN26'!H32+'Obrazac 2. PPN27'!H32+'Obrazac 2. PPN28'!H32+'Obrazac 2. PPN29'!H32+'Obrazac 2. PPN30'!H32</f>
        <v>0</v>
      </c>
      <c r="J33" s="24" t="e">
        <f t="shared" si="0"/>
        <v>#DIV/0!</v>
      </c>
      <c r="K33" s="23" t="e">
        <f t="shared" si="1"/>
        <v>#DIV/0!</v>
      </c>
    </row>
    <row r="34" spans="2:11" ht="15" customHeight="1">
      <c r="B34" s="28">
        <v>17</v>
      </c>
      <c r="C34" s="39" t="s">
        <v>36</v>
      </c>
      <c r="D34" s="30">
        <v>614100</v>
      </c>
      <c r="E34" s="100">
        <f>'Obrazac 2. Opšta namjena'!E34+'Obrazac 2. PPN1'!E34+'Obrazac 2. PPN2'!D33+'Obrazac 2. PPN3'!D33+'Obrazac 2. PPN4'!D33+'Obrazac 2. PPN5'!D33+'Obrazac 2. PPN6'!D33+'Obrazac 2. PPN7'!D33+'Obrazac 2. PPN8'!D33+'Obrazac 2. PPN9'!D33+'Obrazac 2. PPN10'!D33+'Obrazac 2. PPN11'!D33+'Obrazac 2. PPN12'!D33+'Obrazac 2. PPN13'!D33+'Obrazac 2. PPN14'!D33+'Obrazac 2. PPN15'!D33+'Obrazac 2. PPN16'!D33+'Obrazac 2. PPN17'!D33+'Obrazac 2. PPN18'!D33+'Obrazac 2. PPN19'!D33+'Obrazac 2. PPN20'!D33+'Obrazac 2. PPN21'!D33+'Obrazac 2. PPN22'!D33+'Obrazac 2. PPN23'!D33+'Obrazac 2. PPN24'!D33+'Obrazac 2. PPN25'!D33+'Obrazac 2. PPN26'!D33+'Obrazac 2. PPN27'!D33+'Obrazac 2. PPN28'!D33+'Obrazac 2. PPN29'!D33+'Obrazac 2. PPN30'!D33</f>
        <v>0</v>
      </c>
      <c r="F34" s="100">
        <f>'Obrazac 2. Opšta namjena'!F34+'Obrazac 2. PPN1'!F34+'Obrazac 2. PPN2'!E33+'Obrazac 2. PPN3'!E33+'Obrazac 2. PPN4'!E33+'Obrazac 2. PPN5'!E33+'Obrazac 2. PPN6'!E33+'Obrazac 2. PPN7'!E33+'Obrazac 2. PPN8'!E33+'Obrazac 2. PPN9'!E33+'Obrazac 2. PPN10'!E33+'Obrazac 2. PPN11'!E33+'Obrazac 2. PPN12'!E33+'Obrazac 2. PPN13'!E33+'Obrazac 2. PPN14'!E33+'Obrazac 2. PPN15'!E33+'Obrazac 2. PPN16'!E33+'Obrazac 2. PPN17'!E33+'Obrazac 2. PPN18'!E33+'Obrazac 2. PPN19'!E33+'Obrazac 2. PPN20'!E33+'Obrazac 2. PPN21'!E33+'Obrazac 2. PPN22'!E33+'Obrazac 2. PPN23'!E33+'Obrazac 2. PPN24'!E33+'Obrazac 2. PPN25'!E33+'Obrazac 2. PPN26'!E33+'Obrazac 2. PPN27'!E33+'Obrazac 2. PPN28'!E33+'Obrazac 2. PPN29'!E33+'Obrazac 2. PPN30'!E33</f>
        <v>0</v>
      </c>
      <c r="G34" s="100">
        <f>'Obrazac 2. Opšta namjena'!G34+'Obrazac 2. PPN1'!G34+'Obrazac 2. PPN2'!F33+'Obrazac 2. PPN3'!F33+'Obrazac 2. PPN4'!F33+'Obrazac 2. PPN5'!F33+'Obrazac 2. PPN6'!F33+'Obrazac 2. PPN7'!F33+'Obrazac 2. PPN8'!F33+'Obrazac 2. PPN9'!F33+'Obrazac 2. PPN10'!F33+'Obrazac 2. PPN11'!F33+'Obrazac 2. PPN12'!F33+'Obrazac 2. PPN13'!F33+'Obrazac 2. PPN14'!F33+'Obrazac 2. PPN15'!F33+'Obrazac 2. PPN16'!F33+'Obrazac 2. PPN17'!F33+'Obrazac 2. PPN18'!F33+'Obrazac 2. PPN19'!F33+'Obrazac 2. PPN20'!F33+'Obrazac 2. PPN21'!F33+'Obrazac 2. PPN22'!F33+'Obrazac 2. PPN23'!F33+'Obrazac 2. PPN24'!F33+'Obrazac 2. PPN25'!F33+'Obrazac 2. PPN26'!F33+'Obrazac 2. PPN27'!F33+'Obrazac 2. PPN28'!F33+'Obrazac 2. PPN29'!F33+'Obrazac 2. PPN30'!F33</f>
        <v>0</v>
      </c>
      <c r="H34" s="100">
        <f>'Obrazac 2. Opšta namjena'!H34+'Obrazac 2. PPN1'!H34+'Obrazac 2. PPN2'!G33+'Obrazac 2. PPN3'!G33+'Obrazac 2. PPN4'!G33+'Obrazac 2. PPN5'!G33+'Obrazac 2. PPN6'!G33+'Obrazac 2. PPN7'!G33+'Obrazac 2. PPN8'!G33+'Obrazac 2. PPN9'!G33+'Obrazac 2. PPN10'!G33+'Obrazac 2. PPN11'!G33+'Obrazac 2. PPN12'!G33+'Obrazac 2. PPN13'!G33+'Obrazac 2. PPN14'!G33+'Obrazac 2. PPN15'!G33+'Obrazac 2. PPN16'!G33+'Obrazac 2. PPN17'!G33+'Obrazac 2. PPN18'!G33+'Obrazac 2. PPN19'!G33+'Obrazac 2. PPN20'!G33+'Obrazac 2. PPN21'!G33+'Obrazac 2. PPN22'!G33+'Obrazac 2. PPN23'!G33+'Obrazac 2. PPN24'!G33+'Obrazac 2. PPN25'!G33+'Obrazac 2. PPN26'!G33+'Obrazac 2. PPN27'!G33+'Obrazac 2. PPN28'!G33+'Obrazac 2. PPN29'!G33+'Obrazac 2. PPN30'!G33</f>
        <v>0</v>
      </c>
      <c r="I34" s="100">
        <f>'Obrazac 2. Opšta namjena'!I34+'Obrazac 2. PPN1'!I34+'Obrazac 2. PPN2'!H33+'Obrazac 2. PPN3'!H33+'Obrazac 2. PPN4'!H33+'Obrazac 2. PPN5'!H33+'Obrazac 2. PPN6'!H33+'Obrazac 2. PPN7'!H33+'Obrazac 2. PPN8'!H33+'Obrazac 2. PPN9'!H33+'Obrazac 2. PPN10'!H33+'Obrazac 2. PPN11'!H33+'Obrazac 2. PPN12'!H33+'Obrazac 2. PPN13'!H33+'Obrazac 2. PPN14'!H33+'Obrazac 2. PPN15'!H33+'Obrazac 2. PPN16'!H33+'Obrazac 2. PPN17'!H33+'Obrazac 2. PPN18'!H33+'Obrazac 2. PPN19'!H33+'Obrazac 2. PPN20'!H33+'Obrazac 2. PPN21'!H33+'Obrazac 2. PPN22'!H33+'Obrazac 2. PPN23'!H33+'Obrazac 2. PPN24'!H33+'Obrazac 2. PPN25'!H33+'Obrazac 2. PPN26'!H33+'Obrazac 2. PPN27'!H33+'Obrazac 2. PPN28'!H33+'Obrazac 2. PPN29'!H33+'Obrazac 2. PPN30'!H33</f>
        <v>0</v>
      </c>
      <c r="J34" s="24" t="e">
        <f t="shared" si="0"/>
        <v>#DIV/0!</v>
      </c>
      <c r="K34" s="23" t="e">
        <f t="shared" si="1"/>
        <v>#DIV/0!</v>
      </c>
    </row>
    <row r="35" spans="2:11" ht="15" customHeight="1">
      <c r="B35" s="31">
        <v>18</v>
      </c>
      <c r="C35" s="39" t="s">
        <v>43</v>
      </c>
      <c r="D35" s="30">
        <v>614200</v>
      </c>
      <c r="E35" s="100">
        <f>'Obrazac 2. Opšta namjena'!E35+'Obrazac 2. PPN1'!E35+'Obrazac 2. PPN2'!D34+'Obrazac 2. PPN3'!D34+'Obrazac 2. PPN4'!D34+'Obrazac 2. PPN5'!D34+'Obrazac 2. PPN6'!D34+'Obrazac 2. PPN7'!D34+'Obrazac 2. PPN8'!D34+'Obrazac 2. PPN9'!D34+'Obrazac 2. PPN10'!D34+'Obrazac 2. PPN11'!D34+'Obrazac 2. PPN12'!D34+'Obrazac 2. PPN13'!D34+'Obrazac 2. PPN14'!D34+'Obrazac 2. PPN15'!D34+'Obrazac 2. PPN16'!D34+'Obrazac 2. PPN17'!D34+'Obrazac 2. PPN18'!D34+'Obrazac 2. PPN19'!D34+'Obrazac 2. PPN20'!D34+'Obrazac 2. PPN21'!D34+'Obrazac 2. PPN22'!D34+'Obrazac 2. PPN23'!D34+'Obrazac 2. PPN24'!D34+'Obrazac 2. PPN25'!D34+'Obrazac 2. PPN26'!D34+'Obrazac 2. PPN27'!D34+'Obrazac 2. PPN28'!D34+'Obrazac 2. PPN29'!D34+'Obrazac 2. PPN30'!D34</f>
        <v>0</v>
      </c>
      <c r="F35" s="100">
        <f>'Obrazac 2. Opšta namjena'!F35+'Obrazac 2. PPN1'!F35+'Obrazac 2. PPN2'!E34+'Obrazac 2. PPN3'!E34+'Obrazac 2. PPN4'!E34+'Obrazac 2. PPN5'!E34+'Obrazac 2. PPN6'!E34+'Obrazac 2. PPN7'!E34+'Obrazac 2. PPN8'!E34+'Obrazac 2. PPN9'!E34+'Obrazac 2. PPN10'!E34+'Obrazac 2. PPN11'!E34+'Obrazac 2. PPN12'!E34+'Obrazac 2. PPN13'!E34+'Obrazac 2. PPN14'!E34+'Obrazac 2. PPN15'!E34+'Obrazac 2. PPN16'!E34+'Obrazac 2. PPN17'!E34+'Obrazac 2. PPN18'!E34+'Obrazac 2. PPN19'!E34+'Obrazac 2. PPN20'!E34+'Obrazac 2. PPN21'!E34+'Obrazac 2. PPN22'!E34+'Obrazac 2. PPN23'!E34+'Obrazac 2. PPN24'!E34+'Obrazac 2. PPN25'!E34+'Obrazac 2. PPN26'!E34+'Obrazac 2. PPN27'!E34+'Obrazac 2. PPN28'!E34+'Obrazac 2. PPN29'!E34+'Obrazac 2. PPN30'!E34</f>
        <v>0</v>
      </c>
      <c r="G35" s="100">
        <f>'Obrazac 2. Opšta namjena'!G35+'Obrazac 2. PPN1'!G35+'Obrazac 2. PPN2'!F34+'Obrazac 2. PPN3'!F34+'Obrazac 2. PPN4'!F34+'Obrazac 2. PPN5'!F34+'Obrazac 2. PPN6'!F34+'Obrazac 2. PPN7'!F34+'Obrazac 2. PPN8'!F34+'Obrazac 2. PPN9'!F34+'Obrazac 2. PPN10'!F34+'Obrazac 2. PPN11'!F34+'Obrazac 2. PPN12'!F34+'Obrazac 2. PPN13'!F34+'Obrazac 2. PPN14'!F34+'Obrazac 2. PPN15'!F34+'Obrazac 2. PPN16'!F34+'Obrazac 2. PPN17'!F34+'Obrazac 2. PPN18'!F34+'Obrazac 2. PPN19'!F34+'Obrazac 2. PPN20'!F34+'Obrazac 2. PPN21'!F34+'Obrazac 2. PPN22'!F34+'Obrazac 2. PPN23'!F34+'Obrazac 2. PPN24'!F34+'Obrazac 2. PPN25'!F34+'Obrazac 2. PPN26'!F34+'Obrazac 2. PPN27'!F34+'Obrazac 2. PPN28'!F34+'Obrazac 2. PPN29'!F34+'Obrazac 2. PPN30'!F34</f>
        <v>0</v>
      </c>
      <c r="H35" s="100">
        <f>'Obrazac 2. Opšta namjena'!H35+'Obrazac 2. PPN1'!H35+'Obrazac 2. PPN2'!G34+'Obrazac 2. PPN3'!G34+'Obrazac 2. PPN4'!G34+'Obrazac 2. PPN5'!G34+'Obrazac 2. PPN6'!G34+'Obrazac 2. PPN7'!G34+'Obrazac 2. PPN8'!G34+'Obrazac 2. PPN9'!G34+'Obrazac 2. PPN10'!G34+'Obrazac 2. PPN11'!G34+'Obrazac 2. PPN12'!G34+'Obrazac 2. PPN13'!G34+'Obrazac 2. PPN14'!G34+'Obrazac 2. PPN15'!G34+'Obrazac 2. PPN16'!G34+'Obrazac 2. PPN17'!G34+'Obrazac 2. PPN18'!G34+'Obrazac 2. PPN19'!G34+'Obrazac 2. PPN20'!G34+'Obrazac 2. PPN21'!G34+'Obrazac 2. PPN22'!G34+'Obrazac 2. PPN23'!G34+'Obrazac 2. PPN24'!G34+'Obrazac 2. PPN25'!G34+'Obrazac 2. PPN26'!G34+'Obrazac 2. PPN27'!G34+'Obrazac 2. PPN28'!G34+'Obrazac 2. PPN29'!G34+'Obrazac 2. PPN30'!G34</f>
        <v>0</v>
      </c>
      <c r="I35" s="100">
        <f>'Obrazac 2. Opšta namjena'!I35+'Obrazac 2. PPN1'!I35+'Obrazac 2. PPN2'!H34+'Obrazac 2. PPN3'!H34+'Obrazac 2. PPN4'!H34+'Obrazac 2. PPN5'!H34+'Obrazac 2. PPN6'!H34+'Obrazac 2. PPN7'!H34+'Obrazac 2. PPN8'!H34+'Obrazac 2. PPN9'!H34+'Obrazac 2. PPN10'!H34+'Obrazac 2. PPN11'!H34+'Obrazac 2. PPN12'!H34+'Obrazac 2. PPN13'!H34+'Obrazac 2. PPN14'!H34+'Obrazac 2. PPN15'!H34+'Obrazac 2. PPN16'!H34+'Obrazac 2. PPN17'!H34+'Obrazac 2. PPN18'!H34+'Obrazac 2. PPN19'!H34+'Obrazac 2. PPN20'!H34+'Obrazac 2. PPN21'!H34+'Obrazac 2. PPN22'!H34+'Obrazac 2. PPN23'!H34+'Obrazac 2. PPN24'!H34+'Obrazac 2. PPN25'!H34+'Obrazac 2. PPN26'!H34+'Obrazac 2. PPN27'!H34+'Obrazac 2. PPN28'!H34+'Obrazac 2. PPN29'!H34+'Obrazac 2. PPN30'!H34</f>
        <v>0</v>
      </c>
      <c r="J35" s="24" t="e">
        <f t="shared" si="0"/>
        <v>#DIV/0!</v>
      </c>
      <c r="K35" s="23" t="e">
        <f t="shared" si="1"/>
        <v>#DIV/0!</v>
      </c>
    </row>
    <row r="36" spans="2:11" ht="15" customHeight="1">
      <c r="B36" s="28">
        <v>19</v>
      </c>
      <c r="C36" s="39" t="s">
        <v>44</v>
      </c>
      <c r="D36" s="30">
        <v>614300</v>
      </c>
      <c r="E36" s="100">
        <f>'Obrazac 2. Opšta namjena'!E36+'Obrazac 2. PPN1'!E36+'Obrazac 2. PPN2'!D35+'Obrazac 2. PPN3'!D35+'Obrazac 2. PPN4'!D35+'Obrazac 2. PPN5'!D35+'Obrazac 2. PPN6'!D35+'Obrazac 2. PPN7'!D35+'Obrazac 2. PPN8'!D35+'Obrazac 2. PPN9'!D35+'Obrazac 2. PPN10'!D35+'Obrazac 2. PPN11'!D35+'Obrazac 2. PPN12'!D35+'Obrazac 2. PPN13'!D35+'Obrazac 2. PPN14'!D35+'Obrazac 2. PPN15'!D35+'Obrazac 2. PPN16'!D35+'Obrazac 2. PPN17'!D35+'Obrazac 2. PPN18'!D35+'Obrazac 2. PPN19'!D35+'Obrazac 2. PPN20'!D35+'Obrazac 2. PPN21'!D35+'Obrazac 2. PPN22'!D35+'Obrazac 2. PPN23'!D35+'Obrazac 2. PPN24'!D35+'Obrazac 2. PPN25'!D35+'Obrazac 2. PPN26'!D35+'Obrazac 2. PPN27'!D35+'Obrazac 2. PPN28'!D35+'Obrazac 2. PPN29'!D35+'Obrazac 2. PPN30'!D35</f>
        <v>0</v>
      </c>
      <c r="F36" s="100">
        <f>'Obrazac 2. Opšta namjena'!F36+'Obrazac 2. PPN1'!F36+'Obrazac 2. PPN2'!E35+'Obrazac 2. PPN3'!E35+'Obrazac 2. PPN4'!E35+'Obrazac 2. PPN5'!E35+'Obrazac 2. PPN6'!E35+'Obrazac 2. PPN7'!E35+'Obrazac 2. PPN8'!E35+'Obrazac 2. PPN9'!E35+'Obrazac 2. PPN10'!E35+'Obrazac 2. PPN11'!E35+'Obrazac 2. PPN12'!E35+'Obrazac 2. PPN13'!E35+'Obrazac 2. PPN14'!E35+'Obrazac 2. PPN15'!E35+'Obrazac 2. PPN16'!E35+'Obrazac 2. PPN17'!E35+'Obrazac 2. PPN18'!E35+'Obrazac 2. PPN19'!E35+'Obrazac 2. PPN20'!E35+'Obrazac 2. PPN21'!E35+'Obrazac 2. PPN22'!E35+'Obrazac 2. PPN23'!E35+'Obrazac 2. PPN24'!E35+'Obrazac 2. PPN25'!E35+'Obrazac 2. PPN26'!E35+'Obrazac 2. PPN27'!E35+'Obrazac 2. PPN28'!E35+'Obrazac 2. PPN29'!E35+'Obrazac 2. PPN30'!E35</f>
        <v>0</v>
      </c>
      <c r="G36" s="100">
        <f>'Obrazac 2. Opšta namjena'!G36+'Obrazac 2. PPN1'!G36+'Obrazac 2. PPN2'!F35+'Obrazac 2. PPN3'!F35+'Obrazac 2. PPN4'!F35+'Obrazac 2. PPN5'!F35+'Obrazac 2. PPN6'!F35+'Obrazac 2. PPN7'!F35+'Obrazac 2. PPN8'!F35+'Obrazac 2. PPN9'!F35+'Obrazac 2. PPN10'!F35+'Obrazac 2. PPN11'!F35+'Obrazac 2. PPN12'!F35+'Obrazac 2. PPN13'!F35+'Obrazac 2. PPN14'!F35+'Obrazac 2. PPN15'!F35+'Obrazac 2. PPN16'!F35+'Obrazac 2. PPN17'!F35+'Obrazac 2. PPN18'!F35+'Obrazac 2. PPN19'!F35+'Obrazac 2. PPN20'!F35+'Obrazac 2. PPN21'!F35+'Obrazac 2. PPN22'!F35+'Obrazac 2. PPN23'!F35+'Obrazac 2. PPN24'!F35+'Obrazac 2. PPN25'!F35+'Obrazac 2. PPN26'!F35+'Obrazac 2. PPN27'!F35+'Obrazac 2. PPN28'!F35+'Obrazac 2. PPN29'!F35+'Obrazac 2. PPN30'!F35</f>
        <v>0</v>
      </c>
      <c r="H36" s="100">
        <f>'Obrazac 2. Opšta namjena'!H36+'Obrazac 2. PPN1'!H36+'Obrazac 2. PPN2'!G35+'Obrazac 2. PPN3'!G35+'Obrazac 2. PPN4'!G35+'Obrazac 2. PPN5'!G35+'Obrazac 2. PPN6'!G35+'Obrazac 2. PPN7'!G35+'Obrazac 2. PPN8'!G35+'Obrazac 2. PPN9'!G35+'Obrazac 2. PPN10'!G35+'Obrazac 2. PPN11'!G35+'Obrazac 2. PPN12'!G35+'Obrazac 2. PPN13'!G35+'Obrazac 2. PPN14'!G35+'Obrazac 2. PPN15'!G35+'Obrazac 2. PPN16'!G35+'Obrazac 2. PPN17'!G35+'Obrazac 2. PPN18'!G35+'Obrazac 2. PPN19'!G35+'Obrazac 2. PPN20'!G35+'Obrazac 2. PPN21'!G35+'Obrazac 2. PPN22'!G35+'Obrazac 2. PPN23'!G35+'Obrazac 2. PPN24'!G35+'Obrazac 2. PPN25'!G35+'Obrazac 2. PPN26'!G35+'Obrazac 2. PPN27'!G35+'Obrazac 2. PPN28'!G35+'Obrazac 2. PPN29'!G35+'Obrazac 2. PPN30'!G35</f>
        <v>0</v>
      </c>
      <c r="I36" s="100">
        <f>'Obrazac 2. Opšta namjena'!I36+'Obrazac 2. PPN1'!I36+'Obrazac 2. PPN2'!H35+'Obrazac 2. PPN3'!H35+'Obrazac 2. PPN4'!H35+'Obrazac 2. PPN5'!H35+'Obrazac 2. PPN6'!H35+'Obrazac 2. PPN7'!H35+'Obrazac 2. PPN8'!H35+'Obrazac 2. PPN9'!H35+'Obrazac 2. PPN10'!H35+'Obrazac 2. PPN11'!H35+'Obrazac 2. PPN12'!H35+'Obrazac 2. PPN13'!H35+'Obrazac 2. PPN14'!H35+'Obrazac 2. PPN15'!H35+'Obrazac 2. PPN16'!H35+'Obrazac 2. PPN17'!H35+'Obrazac 2. PPN18'!H35+'Obrazac 2. PPN19'!H35+'Obrazac 2. PPN20'!H35+'Obrazac 2. PPN21'!H35+'Obrazac 2. PPN22'!H35+'Obrazac 2. PPN23'!H35+'Obrazac 2. PPN24'!H35+'Obrazac 2. PPN25'!H35+'Obrazac 2. PPN26'!H35+'Obrazac 2. PPN27'!H35+'Obrazac 2. PPN28'!H35+'Obrazac 2. PPN29'!H35+'Obrazac 2. PPN30'!H35</f>
        <v>0</v>
      </c>
      <c r="J36" s="24" t="e">
        <f t="shared" si="0"/>
        <v>#DIV/0!</v>
      </c>
      <c r="K36" s="23" t="e">
        <f t="shared" si="1"/>
        <v>#DIV/0!</v>
      </c>
    </row>
    <row r="37" spans="2:11" ht="15" customHeight="1">
      <c r="B37" s="31">
        <v>20</v>
      </c>
      <c r="C37" s="45" t="s">
        <v>294</v>
      </c>
      <c r="D37" s="30">
        <v>614400</v>
      </c>
      <c r="E37" s="100">
        <f>'Obrazac 2. Opšta namjena'!E37+'Obrazac 2. PPN1'!E37+'Obrazac 2. PPN2'!D36+'Obrazac 2. PPN3'!D36+'Obrazac 2. PPN4'!D36+'Obrazac 2. PPN5'!D36+'Obrazac 2. PPN6'!D36+'Obrazac 2. PPN7'!D36+'Obrazac 2. PPN8'!D36+'Obrazac 2. PPN9'!D36+'Obrazac 2. PPN10'!D36+'Obrazac 2. PPN11'!D36+'Obrazac 2. PPN12'!D36+'Obrazac 2. PPN13'!D36+'Obrazac 2. PPN14'!D36+'Obrazac 2. PPN15'!D36+'Obrazac 2. PPN16'!D36+'Obrazac 2. PPN17'!D36+'Obrazac 2. PPN18'!D36+'Obrazac 2. PPN19'!D36+'Obrazac 2. PPN20'!D36+'Obrazac 2. PPN21'!D36+'Obrazac 2. PPN22'!D36+'Obrazac 2. PPN23'!D36+'Obrazac 2. PPN24'!D36+'Obrazac 2. PPN25'!D36+'Obrazac 2. PPN26'!D36+'Obrazac 2. PPN27'!D36+'Obrazac 2. PPN28'!D36+'Obrazac 2. PPN29'!D36+'Obrazac 2. PPN30'!D36</f>
        <v>0</v>
      </c>
      <c r="F37" s="100">
        <f>'Obrazac 2. Opšta namjena'!F37+'Obrazac 2. PPN1'!F37+'Obrazac 2. PPN2'!E36+'Obrazac 2. PPN3'!E36+'Obrazac 2. PPN4'!E36+'Obrazac 2. PPN5'!E36+'Obrazac 2. PPN6'!E36+'Obrazac 2. PPN7'!E36+'Obrazac 2. PPN8'!E36+'Obrazac 2. PPN9'!E36+'Obrazac 2. PPN10'!E36+'Obrazac 2. PPN11'!E36+'Obrazac 2. PPN12'!E36+'Obrazac 2. PPN13'!E36+'Obrazac 2. PPN14'!E36+'Obrazac 2. PPN15'!E36+'Obrazac 2. PPN16'!E36+'Obrazac 2. PPN17'!E36+'Obrazac 2. PPN18'!E36+'Obrazac 2. PPN19'!E36+'Obrazac 2. PPN20'!E36+'Obrazac 2. PPN21'!E36+'Obrazac 2. PPN22'!E36+'Obrazac 2. PPN23'!E36+'Obrazac 2. PPN24'!E36+'Obrazac 2. PPN25'!E36+'Obrazac 2. PPN26'!E36+'Obrazac 2. PPN27'!E36+'Obrazac 2. PPN28'!E36+'Obrazac 2. PPN29'!E36+'Obrazac 2. PPN30'!E36</f>
        <v>0</v>
      </c>
      <c r="G37" s="100">
        <f>'Obrazac 2. Opšta namjena'!G37+'Obrazac 2. PPN1'!G37+'Obrazac 2. PPN2'!F36+'Obrazac 2. PPN3'!F36+'Obrazac 2. PPN4'!F36+'Obrazac 2. PPN5'!F36+'Obrazac 2. PPN6'!F36+'Obrazac 2. PPN7'!F36+'Obrazac 2. PPN8'!F36+'Obrazac 2. PPN9'!F36+'Obrazac 2. PPN10'!F36+'Obrazac 2. PPN11'!F36+'Obrazac 2. PPN12'!F36+'Obrazac 2. PPN13'!F36+'Obrazac 2. PPN14'!F36+'Obrazac 2. PPN15'!F36+'Obrazac 2. PPN16'!F36+'Obrazac 2. PPN17'!F36+'Obrazac 2. PPN18'!F36+'Obrazac 2. PPN19'!F36+'Obrazac 2. PPN20'!F36+'Obrazac 2. PPN21'!F36+'Obrazac 2. PPN22'!F36+'Obrazac 2. PPN23'!F36+'Obrazac 2. PPN24'!F36+'Obrazac 2. PPN25'!F36+'Obrazac 2. PPN26'!F36+'Obrazac 2. PPN27'!F36+'Obrazac 2. PPN28'!F36+'Obrazac 2. PPN29'!F36+'Obrazac 2. PPN30'!F36</f>
        <v>0</v>
      </c>
      <c r="H37" s="100">
        <f>'Obrazac 2. Opšta namjena'!H37+'Obrazac 2. PPN1'!H37+'Obrazac 2. PPN2'!G36+'Obrazac 2. PPN3'!G36+'Obrazac 2. PPN4'!G36+'Obrazac 2. PPN5'!G36+'Obrazac 2. PPN6'!G36+'Obrazac 2. PPN7'!G36+'Obrazac 2. PPN8'!G36+'Obrazac 2. PPN9'!G36+'Obrazac 2. PPN10'!G36+'Obrazac 2. PPN11'!G36+'Obrazac 2. PPN12'!G36+'Obrazac 2. PPN13'!G36+'Obrazac 2. PPN14'!G36+'Obrazac 2. PPN15'!G36+'Obrazac 2. PPN16'!G36+'Obrazac 2. PPN17'!G36+'Obrazac 2. PPN18'!G36+'Obrazac 2. PPN19'!G36+'Obrazac 2. PPN20'!G36+'Obrazac 2. PPN21'!G36+'Obrazac 2. PPN22'!G36+'Obrazac 2. PPN23'!G36+'Obrazac 2. PPN24'!G36+'Obrazac 2. PPN25'!G36+'Obrazac 2. PPN26'!G36+'Obrazac 2. PPN27'!G36+'Obrazac 2. PPN28'!G36+'Obrazac 2. PPN29'!G36+'Obrazac 2. PPN30'!G36</f>
        <v>0</v>
      </c>
      <c r="I37" s="100">
        <f>'Obrazac 2. Opšta namjena'!I37+'Obrazac 2. PPN1'!I37+'Obrazac 2. PPN2'!H36+'Obrazac 2. PPN3'!H36+'Obrazac 2. PPN4'!H36+'Obrazac 2. PPN5'!H36+'Obrazac 2. PPN6'!H36+'Obrazac 2. PPN7'!H36+'Obrazac 2. PPN8'!H36+'Obrazac 2. PPN9'!H36+'Obrazac 2. PPN10'!H36+'Obrazac 2. PPN11'!H36+'Obrazac 2. PPN12'!H36+'Obrazac 2. PPN13'!H36+'Obrazac 2. PPN14'!H36+'Obrazac 2. PPN15'!H36+'Obrazac 2. PPN16'!H36+'Obrazac 2. PPN17'!H36+'Obrazac 2. PPN18'!H36+'Obrazac 2. PPN19'!H36+'Obrazac 2. PPN20'!H36+'Obrazac 2. PPN21'!H36+'Obrazac 2. PPN22'!H36+'Obrazac 2. PPN23'!H36+'Obrazac 2. PPN24'!H36+'Obrazac 2. PPN25'!H36+'Obrazac 2. PPN26'!H36+'Obrazac 2. PPN27'!H36+'Obrazac 2. PPN28'!H36+'Obrazac 2. PPN29'!H36+'Obrazac 2. PPN30'!H36</f>
        <v>0</v>
      </c>
      <c r="J37" s="24" t="e">
        <f t="shared" si="0"/>
        <v>#DIV/0!</v>
      </c>
      <c r="K37" s="23" t="e">
        <f t="shared" si="1"/>
        <v>#DIV/0!</v>
      </c>
    </row>
    <row r="38" spans="2:11" ht="25.5" customHeight="1">
      <c r="B38" s="28">
        <v>21</v>
      </c>
      <c r="C38" s="99" t="s">
        <v>293</v>
      </c>
      <c r="D38" s="30">
        <v>614500</v>
      </c>
      <c r="E38" s="100">
        <f>'Obrazac 2. Opšta namjena'!E38+'Obrazac 2. PPN1'!E38+'Obrazac 2. PPN2'!D37+'Obrazac 2. PPN3'!D37+'Obrazac 2. PPN4'!D37+'Obrazac 2. PPN5'!D37+'Obrazac 2. PPN6'!D37+'Obrazac 2. PPN7'!D37+'Obrazac 2. PPN8'!D37+'Obrazac 2. PPN9'!D37+'Obrazac 2. PPN10'!D37+'Obrazac 2. PPN11'!D37+'Obrazac 2. PPN12'!D37+'Obrazac 2. PPN13'!D37+'Obrazac 2. PPN14'!D37+'Obrazac 2. PPN15'!D37+'Obrazac 2. PPN16'!D37+'Obrazac 2. PPN17'!D37+'Obrazac 2. PPN18'!D37+'Obrazac 2. PPN19'!D37+'Obrazac 2. PPN20'!D37+'Obrazac 2. PPN21'!D37+'Obrazac 2. PPN22'!D37+'Obrazac 2. PPN23'!D37+'Obrazac 2. PPN24'!D37+'Obrazac 2. PPN25'!D37+'Obrazac 2. PPN26'!D37+'Obrazac 2. PPN27'!D37+'Obrazac 2. PPN28'!D37+'Obrazac 2. PPN29'!D37+'Obrazac 2. PPN30'!D37</f>
        <v>0</v>
      </c>
      <c r="F38" s="100">
        <f>'Obrazac 2. Opšta namjena'!F38+'Obrazac 2. PPN1'!F38+'Obrazac 2. PPN2'!E37+'Obrazac 2. PPN3'!E37+'Obrazac 2. PPN4'!E37+'Obrazac 2. PPN5'!E37+'Obrazac 2. PPN6'!E37+'Obrazac 2. PPN7'!E37+'Obrazac 2. PPN8'!E37+'Obrazac 2. PPN9'!E37+'Obrazac 2. PPN10'!E37+'Obrazac 2. PPN11'!E37+'Obrazac 2. PPN12'!E37+'Obrazac 2. PPN13'!E37+'Obrazac 2. PPN14'!E37+'Obrazac 2. PPN15'!E37+'Obrazac 2. PPN16'!E37+'Obrazac 2. PPN17'!E37+'Obrazac 2. PPN18'!E37+'Obrazac 2. PPN19'!E37+'Obrazac 2. PPN20'!E37+'Obrazac 2. PPN21'!E37+'Obrazac 2. PPN22'!E37+'Obrazac 2. PPN23'!E37+'Obrazac 2. PPN24'!E37+'Obrazac 2. PPN25'!E37+'Obrazac 2. PPN26'!E37+'Obrazac 2. PPN27'!E37+'Obrazac 2. PPN28'!E37+'Obrazac 2. PPN29'!E37+'Obrazac 2. PPN30'!E37</f>
        <v>0</v>
      </c>
      <c r="G38" s="100">
        <f>'Obrazac 2. Opšta namjena'!G38+'Obrazac 2. PPN1'!G38+'Obrazac 2. PPN2'!F37+'Obrazac 2. PPN3'!F37+'Obrazac 2. PPN4'!F37+'Obrazac 2. PPN5'!F37+'Obrazac 2. PPN6'!F37+'Obrazac 2. PPN7'!F37+'Obrazac 2. PPN8'!F37+'Obrazac 2. PPN9'!F37+'Obrazac 2. PPN10'!F37+'Obrazac 2. PPN11'!F37+'Obrazac 2. PPN12'!F37+'Obrazac 2. PPN13'!F37+'Obrazac 2. PPN14'!F37+'Obrazac 2. PPN15'!F37+'Obrazac 2. PPN16'!F37+'Obrazac 2. PPN17'!F37+'Obrazac 2. PPN18'!F37+'Obrazac 2. PPN19'!F37+'Obrazac 2. PPN20'!F37+'Obrazac 2. PPN21'!F37+'Obrazac 2. PPN22'!F37+'Obrazac 2. PPN23'!F37+'Obrazac 2. PPN24'!F37+'Obrazac 2. PPN25'!F37+'Obrazac 2. PPN26'!F37+'Obrazac 2. PPN27'!F37+'Obrazac 2. PPN28'!F37+'Obrazac 2. PPN29'!F37+'Obrazac 2. PPN30'!F37</f>
        <v>0</v>
      </c>
      <c r="H38" s="100">
        <f>'Obrazac 2. Opšta namjena'!H38+'Obrazac 2. PPN1'!H38+'Obrazac 2. PPN2'!G37+'Obrazac 2. PPN3'!G37+'Obrazac 2. PPN4'!G37+'Obrazac 2. PPN5'!G37+'Obrazac 2. PPN6'!G37+'Obrazac 2. PPN7'!G37+'Obrazac 2. PPN8'!G37+'Obrazac 2. PPN9'!G37+'Obrazac 2. PPN10'!G37+'Obrazac 2. PPN11'!G37+'Obrazac 2. PPN12'!G37+'Obrazac 2. PPN13'!G37+'Obrazac 2. PPN14'!G37+'Obrazac 2. PPN15'!G37+'Obrazac 2. PPN16'!G37+'Obrazac 2. PPN17'!G37+'Obrazac 2. PPN18'!G37+'Obrazac 2. PPN19'!G37+'Obrazac 2. PPN20'!G37+'Obrazac 2. PPN21'!G37+'Obrazac 2. PPN22'!G37+'Obrazac 2. PPN23'!G37+'Obrazac 2. PPN24'!G37+'Obrazac 2. PPN25'!G37+'Obrazac 2. PPN26'!G37+'Obrazac 2. PPN27'!G37+'Obrazac 2. PPN28'!G37+'Obrazac 2. PPN29'!G37+'Obrazac 2. PPN30'!G37</f>
        <v>0</v>
      </c>
      <c r="I38" s="100">
        <f>'Obrazac 2. Opšta namjena'!I38+'Obrazac 2. PPN1'!I38+'Obrazac 2. PPN2'!H37+'Obrazac 2. PPN3'!H37+'Obrazac 2. PPN4'!H37+'Obrazac 2. PPN5'!H37+'Obrazac 2. PPN6'!H37+'Obrazac 2. PPN7'!H37+'Obrazac 2. PPN8'!H37+'Obrazac 2. PPN9'!H37+'Obrazac 2. PPN10'!H37+'Obrazac 2. PPN11'!H37+'Obrazac 2. PPN12'!H37+'Obrazac 2. PPN13'!H37+'Obrazac 2. PPN14'!H37+'Obrazac 2. PPN15'!H37+'Obrazac 2. PPN16'!H37+'Obrazac 2. PPN17'!H37+'Obrazac 2. PPN18'!H37+'Obrazac 2. PPN19'!H37+'Obrazac 2. PPN20'!H37+'Obrazac 2. PPN21'!H37+'Obrazac 2. PPN22'!H37+'Obrazac 2. PPN23'!H37+'Obrazac 2. PPN24'!H37+'Obrazac 2. PPN25'!H37+'Obrazac 2. PPN26'!H37+'Obrazac 2. PPN27'!H37+'Obrazac 2. PPN28'!H37+'Obrazac 2. PPN29'!H37+'Obrazac 2. PPN30'!H37</f>
        <v>0</v>
      </c>
      <c r="J38" s="24" t="e">
        <f t="shared" si="0"/>
        <v>#DIV/0!</v>
      </c>
      <c r="K38" s="23" t="e">
        <f t="shared" si="1"/>
        <v>#DIV/0!</v>
      </c>
    </row>
    <row r="39" spans="2:11" ht="15" customHeight="1">
      <c r="B39" s="31">
        <v>22</v>
      </c>
      <c r="C39" s="45" t="s">
        <v>292</v>
      </c>
      <c r="D39" s="30">
        <v>614600</v>
      </c>
      <c r="E39" s="100">
        <f>'Obrazac 2. Opšta namjena'!E39+'Obrazac 2. PPN1'!E39+'Obrazac 2. PPN2'!D38+'Obrazac 2. PPN3'!D38+'Obrazac 2. PPN4'!D38+'Obrazac 2. PPN5'!D38+'Obrazac 2. PPN6'!D38+'Obrazac 2. PPN7'!D38+'Obrazac 2. PPN8'!D38+'Obrazac 2. PPN9'!D38+'Obrazac 2. PPN10'!D38+'Obrazac 2. PPN11'!D38+'Obrazac 2. PPN12'!D38+'Obrazac 2. PPN13'!D38+'Obrazac 2. PPN14'!D38+'Obrazac 2. PPN15'!D38+'Obrazac 2. PPN16'!D38+'Obrazac 2. PPN17'!D38+'Obrazac 2. PPN18'!D38+'Obrazac 2. PPN19'!D38+'Obrazac 2. PPN20'!D38+'Obrazac 2. PPN21'!D38+'Obrazac 2. PPN22'!D38+'Obrazac 2. PPN23'!D38+'Obrazac 2. PPN24'!D38+'Obrazac 2. PPN25'!D38+'Obrazac 2. PPN26'!D38+'Obrazac 2. PPN27'!D38+'Obrazac 2. PPN28'!D38+'Obrazac 2. PPN29'!D38+'Obrazac 2. PPN30'!D38</f>
        <v>0</v>
      </c>
      <c r="F39" s="100">
        <f>'Obrazac 2. Opšta namjena'!F39+'Obrazac 2. PPN1'!F39+'Obrazac 2. PPN2'!E38+'Obrazac 2. PPN3'!E38+'Obrazac 2. PPN4'!E38+'Obrazac 2. PPN5'!E38+'Obrazac 2. PPN6'!E38+'Obrazac 2. PPN7'!E38+'Obrazac 2. PPN8'!E38+'Obrazac 2. PPN9'!E38+'Obrazac 2. PPN10'!E38+'Obrazac 2. PPN11'!E38+'Obrazac 2. PPN12'!E38+'Obrazac 2. PPN13'!E38+'Obrazac 2. PPN14'!E38+'Obrazac 2. PPN15'!E38+'Obrazac 2. PPN16'!E38+'Obrazac 2. PPN17'!E38+'Obrazac 2. PPN18'!E38+'Obrazac 2. PPN19'!E38+'Obrazac 2. PPN20'!E38+'Obrazac 2. PPN21'!E38+'Obrazac 2. PPN22'!E38+'Obrazac 2. PPN23'!E38+'Obrazac 2. PPN24'!E38+'Obrazac 2. PPN25'!E38+'Obrazac 2. PPN26'!E38+'Obrazac 2. PPN27'!E38+'Obrazac 2. PPN28'!E38+'Obrazac 2. PPN29'!E38+'Obrazac 2. PPN30'!E38</f>
        <v>0</v>
      </c>
      <c r="G39" s="100">
        <f>'Obrazac 2. Opšta namjena'!G39+'Obrazac 2. PPN1'!G39+'Obrazac 2. PPN2'!F38+'Obrazac 2. PPN3'!F38+'Obrazac 2. PPN4'!F38+'Obrazac 2. PPN5'!F38+'Obrazac 2. PPN6'!F38+'Obrazac 2. PPN7'!F38+'Obrazac 2. PPN8'!F38+'Obrazac 2. PPN9'!F38+'Obrazac 2. PPN10'!F38+'Obrazac 2. PPN11'!F38+'Obrazac 2. PPN12'!F38+'Obrazac 2. PPN13'!F38+'Obrazac 2. PPN14'!F38+'Obrazac 2. PPN15'!F38+'Obrazac 2. PPN16'!F38+'Obrazac 2. PPN17'!F38+'Obrazac 2. PPN18'!F38+'Obrazac 2. PPN19'!F38+'Obrazac 2. PPN20'!F38+'Obrazac 2. PPN21'!F38+'Obrazac 2. PPN22'!F38+'Obrazac 2. PPN23'!F38+'Obrazac 2. PPN24'!F38+'Obrazac 2. PPN25'!F38+'Obrazac 2. PPN26'!F38+'Obrazac 2. PPN27'!F38+'Obrazac 2. PPN28'!F38+'Obrazac 2. PPN29'!F38+'Obrazac 2. PPN30'!F38</f>
        <v>0</v>
      </c>
      <c r="H39" s="100">
        <f>'Obrazac 2. Opšta namjena'!H39+'Obrazac 2. PPN1'!H39+'Obrazac 2. PPN2'!G38+'Obrazac 2. PPN3'!G38+'Obrazac 2. PPN4'!G38+'Obrazac 2. PPN5'!G38+'Obrazac 2. PPN6'!G38+'Obrazac 2. PPN7'!G38+'Obrazac 2. PPN8'!G38+'Obrazac 2. PPN9'!G38+'Obrazac 2. PPN10'!G38+'Obrazac 2. PPN11'!G38+'Obrazac 2. PPN12'!G38+'Obrazac 2. PPN13'!G38+'Obrazac 2. PPN14'!G38+'Obrazac 2. PPN15'!G38+'Obrazac 2. PPN16'!G38+'Obrazac 2. PPN17'!G38+'Obrazac 2. PPN18'!G38+'Obrazac 2. PPN19'!G38+'Obrazac 2. PPN20'!G38+'Obrazac 2. PPN21'!G38+'Obrazac 2. PPN22'!G38+'Obrazac 2. PPN23'!G38+'Obrazac 2. PPN24'!G38+'Obrazac 2. PPN25'!G38+'Obrazac 2. PPN26'!G38+'Obrazac 2. PPN27'!G38+'Obrazac 2. PPN28'!G38+'Obrazac 2. PPN29'!G38+'Obrazac 2. PPN30'!G38</f>
        <v>0</v>
      </c>
      <c r="I39" s="100">
        <f>'Obrazac 2. Opšta namjena'!I39+'Obrazac 2. PPN1'!I39+'Obrazac 2. PPN2'!H38+'Obrazac 2. PPN3'!H38+'Obrazac 2. PPN4'!H38+'Obrazac 2. PPN5'!H38+'Obrazac 2. PPN6'!H38+'Obrazac 2. PPN7'!H38+'Obrazac 2. PPN8'!H38+'Obrazac 2. PPN9'!H38+'Obrazac 2. PPN10'!H38+'Obrazac 2. PPN11'!H38+'Obrazac 2. PPN12'!H38+'Obrazac 2. PPN13'!H38+'Obrazac 2. PPN14'!H38+'Obrazac 2. PPN15'!H38+'Obrazac 2. PPN16'!H38+'Obrazac 2. PPN17'!H38+'Obrazac 2. PPN18'!H38+'Obrazac 2. PPN19'!H38+'Obrazac 2. PPN20'!H38+'Obrazac 2. PPN21'!H38+'Obrazac 2. PPN22'!H38+'Obrazac 2. PPN23'!H38+'Obrazac 2. PPN24'!H38+'Obrazac 2. PPN25'!H38+'Obrazac 2. PPN26'!H38+'Obrazac 2. PPN27'!H38+'Obrazac 2. PPN28'!H38+'Obrazac 2. PPN29'!H38+'Obrazac 2. PPN30'!H38</f>
        <v>0</v>
      </c>
      <c r="J39" s="24" t="e">
        <f t="shared" si="0"/>
        <v>#DIV/0!</v>
      </c>
      <c r="K39" s="23" t="e">
        <f t="shared" si="1"/>
        <v>#DIV/0!</v>
      </c>
    </row>
    <row r="40" spans="2:11" ht="15" customHeight="1">
      <c r="B40" s="28">
        <v>23</v>
      </c>
      <c r="C40" s="39" t="s">
        <v>291</v>
      </c>
      <c r="D40" s="30">
        <v>614700</v>
      </c>
      <c r="E40" s="100">
        <f>'Obrazac 2. Opšta namjena'!E40+'Obrazac 2. PPN1'!E40+'Obrazac 2. PPN2'!D39+'Obrazac 2. PPN3'!D39+'Obrazac 2. PPN4'!D39+'Obrazac 2. PPN5'!D39+'Obrazac 2. PPN6'!D39+'Obrazac 2. PPN7'!D39+'Obrazac 2. PPN8'!D39+'Obrazac 2. PPN9'!D39+'Obrazac 2. PPN10'!D39+'Obrazac 2. PPN11'!D39+'Obrazac 2. PPN12'!D39+'Obrazac 2. PPN13'!D39+'Obrazac 2. PPN14'!D39+'Obrazac 2. PPN15'!D39+'Obrazac 2. PPN16'!D39+'Obrazac 2. PPN17'!D39+'Obrazac 2. PPN18'!D39+'Obrazac 2. PPN19'!D39+'Obrazac 2. PPN20'!D39+'Obrazac 2. PPN21'!D39+'Obrazac 2. PPN22'!D39+'Obrazac 2. PPN23'!D39+'Obrazac 2. PPN24'!D39+'Obrazac 2. PPN25'!D39+'Obrazac 2. PPN26'!D39+'Obrazac 2. PPN27'!D39+'Obrazac 2. PPN28'!D39+'Obrazac 2. PPN29'!D39+'Obrazac 2. PPN30'!D39</f>
        <v>0</v>
      </c>
      <c r="F40" s="100">
        <f>'Obrazac 2. Opšta namjena'!F40+'Obrazac 2. PPN1'!F40+'Obrazac 2. PPN2'!E39+'Obrazac 2. PPN3'!E39+'Obrazac 2. PPN4'!E39+'Obrazac 2. PPN5'!E39+'Obrazac 2. PPN6'!E39+'Obrazac 2. PPN7'!E39+'Obrazac 2. PPN8'!E39+'Obrazac 2. PPN9'!E39+'Obrazac 2. PPN10'!E39+'Obrazac 2. PPN11'!E39+'Obrazac 2. PPN12'!E39+'Obrazac 2. PPN13'!E39+'Obrazac 2. PPN14'!E39+'Obrazac 2. PPN15'!E39+'Obrazac 2. PPN16'!E39+'Obrazac 2. PPN17'!E39+'Obrazac 2. PPN18'!E39+'Obrazac 2. PPN19'!E39+'Obrazac 2. PPN20'!E39+'Obrazac 2. PPN21'!E39+'Obrazac 2. PPN22'!E39+'Obrazac 2. PPN23'!E39+'Obrazac 2. PPN24'!E39+'Obrazac 2. PPN25'!E39+'Obrazac 2. PPN26'!E39+'Obrazac 2. PPN27'!E39+'Obrazac 2. PPN28'!E39+'Obrazac 2. PPN29'!E39+'Obrazac 2. PPN30'!E39</f>
        <v>0</v>
      </c>
      <c r="G40" s="100">
        <f>'Obrazac 2. Opšta namjena'!G40+'Obrazac 2. PPN1'!G40+'Obrazac 2. PPN2'!F39+'Obrazac 2. PPN3'!F39+'Obrazac 2. PPN4'!F39+'Obrazac 2. PPN5'!F39+'Obrazac 2. PPN6'!F39+'Obrazac 2. PPN7'!F39+'Obrazac 2. PPN8'!F39+'Obrazac 2. PPN9'!F39+'Obrazac 2. PPN10'!F39+'Obrazac 2. PPN11'!F39+'Obrazac 2. PPN12'!F39+'Obrazac 2. PPN13'!F39+'Obrazac 2. PPN14'!F39+'Obrazac 2. PPN15'!F39+'Obrazac 2. PPN16'!F39+'Obrazac 2. PPN17'!F39+'Obrazac 2. PPN18'!F39+'Obrazac 2. PPN19'!F39+'Obrazac 2. PPN20'!F39+'Obrazac 2. PPN21'!F39+'Obrazac 2. PPN22'!F39+'Obrazac 2. PPN23'!F39+'Obrazac 2. PPN24'!F39+'Obrazac 2. PPN25'!F39+'Obrazac 2. PPN26'!F39+'Obrazac 2. PPN27'!F39+'Obrazac 2. PPN28'!F39+'Obrazac 2. PPN29'!F39+'Obrazac 2. PPN30'!F39</f>
        <v>0</v>
      </c>
      <c r="H40" s="100">
        <f>'Obrazac 2. Opšta namjena'!H40+'Obrazac 2. PPN1'!H40+'Obrazac 2. PPN2'!G39+'Obrazac 2. PPN3'!G39+'Obrazac 2. PPN4'!G39+'Obrazac 2. PPN5'!G39+'Obrazac 2. PPN6'!G39+'Obrazac 2. PPN7'!G39+'Obrazac 2. PPN8'!G39+'Obrazac 2. PPN9'!G39+'Obrazac 2. PPN10'!G39+'Obrazac 2. PPN11'!G39+'Obrazac 2. PPN12'!G39+'Obrazac 2. PPN13'!G39+'Obrazac 2. PPN14'!G39+'Obrazac 2. PPN15'!G39+'Obrazac 2. PPN16'!G39+'Obrazac 2. PPN17'!G39+'Obrazac 2. PPN18'!G39+'Obrazac 2. PPN19'!G39+'Obrazac 2. PPN20'!G39+'Obrazac 2. PPN21'!G39+'Obrazac 2. PPN22'!G39+'Obrazac 2. PPN23'!G39+'Obrazac 2. PPN24'!G39+'Obrazac 2. PPN25'!G39+'Obrazac 2. PPN26'!G39+'Obrazac 2. PPN27'!G39+'Obrazac 2. PPN28'!G39+'Obrazac 2. PPN29'!G39+'Obrazac 2. PPN30'!G39</f>
        <v>0</v>
      </c>
      <c r="I40" s="100">
        <f>'Obrazac 2. Opšta namjena'!I40+'Obrazac 2. PPN1'!I40+'Obrazac 2. PPN2'!H39+'Obrazac 2. PPN3'!H39+'Obrazac 2. PPN4'!H39+'Obrazac 2. PPN5'!H39+'Obrazac 2. PPN6'!H39+'Obrazac 2. PPN7'!H39+'Obrazac 2. PPN8'!H39+'Obrazac 2. PPN9'!H39+'Obrazac 2. PPN10'!H39+'Obrazac 2. PPN11'!H39+'Obrazac 2. PPN12'!H39+'Obrazac 2. PPN13'!H39+'Obrazac 2. PPN14'!H39+'Obrazac 2. PPN15'!H39+'Obrazac 2. PPN16'!H39+'Obrazac 2. PPN17'!H39+'Obrazac 2. PPN18'!H39+'Obrazac 2. PPN19'!H39+'Obrazac 2. PPN20'!H39+'Obrazac 2. PPN21'!H39+'Obrazac 2. PPN22'!H39+'Obrazac 2. PPN23'!H39+'Obrazac 2. PPN24'!H39+'Obrazac 2. PPN25'!H39+'Obrazac 2. PPN26'!H39+'Obrazac 2. PPN27'!H39+'Obrazac 2. PPN28'!H39+'Obrazac 2. PPN29'!H39+'Obrazac 2. PPN30'!H39</f>
        <v>0</v>
      </c>
      <c r="J40" s="24" t="e">
        <f t="shared" si="0"/>
        <v>#DIV/0!</v>
      </c>
      <c r="K40" s="23" t="e">
        <f t="shared" si="1"/>
        <v>#DIV/0!</v>
      </c>
    </row>
    <row r="41" spans="2:11" ht="15" customHeight="1">
      <c r="B41" s="31">
        <v>24</v>
      </c>
      <c r="C41" s="72" t="s">
        <v>290</v>
      </c>
      <c r="D41" s="73">
        <v>614800</v>
      </c>
      <c r="E41" s="100">
        <f>'Obrazac 2. Opšta namjena'!E41+'Obrazac 2. PPN1'!E41+'Obrazac 2. PPN2'!D40+'Obrazac 2. PPN3'!D40+'Obrazac 2. PPN4'!D40+'Obrazac 2. PPN5'!D40+'Obrazac 2. PPN6'!D40+'Obrazac 2. PPN7'!D40+'Obrazac 2. PPN8'!D40+'Obrazac 2. PPN9'!D40+'Obrazac 2. PPN10'!D40+'Obrazac 2. PPN11'!D40+'Obrazac 2. PPN12'!D40+'Obrazac 2. PPN13'!D40+'Obrazac 2. PPN14'!D40+'Obrazac 2. PPN15'!D40+'Obrazac 2. PPN16'!D40+'Obrazac 2. PPN17'!D40+'Obrazac 2. PPN18'!D40+'Obrazac 2. PPN19'!D40+'Obrazac 2. PPN20'!D40+'Obrazac 2. PPN21'!D40+'Obrazac 2. PPN22'!D40+'Obrazac 2. PPN23'!D40+'Obrazac 2. PPN24'!D40+'Obrazac 2. PPN25'!D40+'Obrazac 2. PPN26'!D40+'Obrazac 2. PPN27'!D40+'Obrazac 2. PPN28'!D40+'Obrazac 2. PPN29'!D40+'Obrazac 2. PPN30'!D40</f>
        <v>0</v>
      </c>
      <c r="F41" s="100">
        <f>'Obrazac 2. Opšta namjena'!F41+'Obrazac 2. PPN1'!F41+'Obrazac 2. PPN2'!E40+'Obrazac 2. PPN3'!E40+'Obrazac 2. PPN4'!E40+'Obrazac 2. PPN5'!E40+'Obrazac 2. PPN6'!E40+'Obrazac 2. PPN7'!E40+'Obrazac 2. PPN8'!E40+'Obrazac 2. PPN9'!E40+'Obrazac 2. PPN10'!E40+'Obrazac 2. PPN11'!E40+'Obrazac 2. PPN12'!E40+'Obrazac 2. PPN13'!E40+'Obrazac 2. PPN14'!E40+'Obrazac 2. PPN15'!E40+'Obrazac 2. PPN16'!E40+'Obrazac 2. PPN17'!E40+'Obrazac 2. PPN18'!E40+'Obrazac 2. PPN19'!E40+'Obrazac 2. PPN20'!E40+'Obrazac 2. PPN21'!E40+'Obrazac 2. PPN22'!E40+'Obrazac 2. PPN23'!E40+'Obrazac 2. PPN24'!E40+'Obrazac 2. PPN25'!E40+'Obrazac 2. PPN26'!E40+'Obrazac 2. PPN27'!E40+'Obrazac 2. PPN28'!E40+'Obrazac 2. PPN29'!E40+'Obrazac 2. PPN30'!E40</f>
        <v>0</v>
      </c>
      <c r="G41" s="100">
        <f>'Obrazac 2. Opšta namjena'!G41+'Obrazac 2. PPN1'!G41+'Obrazac 2. PPN2'!F40+'Obrazac 2. PPN3'!F40+'Obrazac 2. PPN4'!F40+'Obrazac 2. PPN5'!F40+'Obrazac 2. PPN6'!F40+'Obrazac 2. PPN7'!F40+'Obrazac 2. PPN8'!F40+'Obrazac 2. PPN9'!F40+'Obrazac 2. PPN10'!F40+'Obrazac 2. PPN11'!F40+'Obrazac 2. PPN12'!F40+'Obrazac 2. PPN13'!F40+'Obrazac 2. PPN14'!F40+'Obrazac 2. PPN15'!F40+'Obrazac 2. PPN16'!F40+'Obrazac 2. PPN17'!F40+'Obrazac 2. PPN18'!F40+'Obrazac 2. PPN19'!F40+'Obrazac 2. PPN20'!F40+'Obrazac 2. PPN21'!F40+'Obrazac 2. PPN22'!F40+'Obrazac 2. PPN23'!F40+'Obrazac 2. PPN24'!F40+'Obrazac 2. PPN25'!F40+'Obrazac 2. PPN26'!F40+'Obrazac 2. PPN27'!F40+'Obrazac 2. PPN28'!F40+'Obrazac 2. PPN29'!F40+'Obrazac 2. PPN30'!F40</f>
        <v>0</v>
      </c>
      <c r="H41" s="100">
        <f>'Obrazac 2. Opšta namjena'!H41+'Obrazac 2. PPN1'!H41+'Obrazac 2. PPN2'!G40+'Obrazac 2. PPN3'!G40+'Obrazac 2. PPN4'!G40+'Obrazac 2. PPN5'!G40+'Obrazac 2. PPN6'!G40+'Obrazac 2. PPN7'!G40+'Obrazac 2. PPN8'!G40+'Obrazac 2. PPN9'!G40+'Obrazac 2. PPN10'!G40+'Obrazac 2. PPN11'!G40+'Obrazac 2. PPN12'!G40+'Obrazac 2. PPN13'!G40+'Obrazac 2. PPN14'!G40+'Obrazac 2. PPN15'!G40+'Obrazac 2. PPN16'!G40+'Obrazac 2. PPN17'!G40+'Obrazac 2. PPN18'!G40+'Obrazac 2. PPN19'!G40+'Obrazac 2. PPN20'!G40+'Obrazac 2. PPN21'!G40+'Obrazac 2. PPN22'!G40+'Obrazac 2. PPN23'!G40+'Obrazac 2. PPN24'!G40+'Obrazac 2. PPN25'!G40+'Obrazac 2. PPN26'!G40+'Obrazac 2. PPN27'!G40+'Obrazac 2. PPN28'!G40+'Obrazac 2. PPN29'!G40+'Obrazac 2. PPN30'!G40</f>
        <v>0</v>
      </c>
      <c r="I41" s="100">
        <f>'Obrazac 2. Opšta namjena'!I41+'Obrazac 2. PPN1'!I41+'Obrazac 2. PPN2'!H40+'Obrazac 2. PPN3'!H40+'Obrazac 2. PPN4'!H40+'Obrazac 2. PPN5'!H40+'Obrazac 2. PPN6'!H40+'Obrazac 2. PPN7'!H40+'Obrazac 2. PPN8'!H40+'Obrazac 2. PPN9'!H40+'Obrazac 2. PPN10'!H40+'Obrazac 2. PPN11'!H40+'Obrazac 2. PPN12'!H40+'Obrazac 2. PPN13'!H40+'Obrazac 2. PPN14'!H40+'Obrazac 2. PPN15'!H40+'Obrazac 2. PPN16'!H40+'Obrazac 2. PPN17'!H40+'Obrazac 2. PPN18'!H40+'Obrazac 2. PPN19'!H40+'Obrazac 2. PPN20'!H40+'Obrazac 2. PPN21'!H40+'Obrazac 2. PPN22'!H40+'Obrazac 2. PPN23'!H40+'Obrazac 2. PPN24'!H40+'Obrazac 2. PPN25'!H40+'Obrazac 2. PPN26'!H40+'Obrazac 2. PPN27'!H40+'Obrazac 2. PPN28'!H40+'Obrazac 2. PPN29'!H40+'Obrazac 2. PPN30'!H40</f>
        <v>0</v>
      </c>
      <c r="J41" s="24" t="e">
        <f t="shared" si="0"/>
        <v>#DIV/0!</v>
      </c>
      <c r="K41" s="23" t="e">
        <f t="shared" si="1"/>
        <v>#DIV/0!</v>
      </c>
    </row>
    <row r="42" spans="2:11" ht="15" customHeight="1">
      <c r="B42" s="28">
        <v>25</v>
      </c>
      <c r="C42" s="72" t="s">
        <v>33</v>
      </c>
      <c r="D42" s="73">
        <v>614900</v>
      </c>
      <c r="E42" s="100">
        <f>'Obrazac 2. Opšta namjena'!E42+'Obrazac 2. PPN1'!E42+'Obrazac 2. PPN2'!D41+'Obrazac 2. PPN3'!D41+'Obrazac 2. PPN4'!D41+'Obrazac 2. PPN5'!D41+'Obrazac 2. PPN6'!D41+'Obrazac 2. PPN7'!D41+'Obrazac 2. PPN8'!D41+'Obrazac 2. PPN9'!D41+'Obrazac 2. PPN10'!D41+'Obrazac 2. PPN11'!D41+'Obrazac 2. PPN12'!D41+'Obrazac 2. PPN13'!D41+'Obrazac 2. PPN14'!D41+'Obrazac 2. PPN15'!D41+'Obrazac 2. PPN16'!D41+'Obrazac 2. PPN17'!D41+'Obrazac 2. PPN18'!D41+'Obrazac 2. PPN19'!D41+'Obrazac 2. PPN20'!D41+'Obrazac 2. PPN21'!D41+'Obrazac 2. PPN22'!D41+'Obrazac 2. PPN23'!D41+'Obrazac 2. PPN24'!D41+'Obrazac 2. PPN25'!D41+'Obrazac 2. PPN26'!D41+'Obrazac 2. PPN27'!D41+'Obrazac 2. PPN28'!D41+'Obrazac 2. PPN29'!D41+'Obrazac 2. PPN30'!D41</f>
        <v>0</v>
      </c>
      <c r="F42" s="100">
        <f>'Obrazac 2. Opšta namjena'!F42+'Obrazac 2. PPN1'!F42+'Obrazac 2. PPN2'!E41+'Obrazac 2. PPN3'!E41+'Obrazac 2. PPN4'!E41+'Obrazac 2. PPN5'!E41+'Obrazac 2. PPN6'!E41+'Obrazac 2. PPN7'!E41+'Obrazac 2. PPN8'!E41+'Obrazac 2. PPN9'!E41+'Obrazac 2. PPN10'!E41+'Obrazac 2. PPN11'!E41+'Obrazac 2. PPN12'!E41+'Obrazac 2. PPN13'!E41+'Obrazac 2. PPN14'!E41+'Obrazac 2. PPN15'!E41+'Obrazac 2. PPN16'!E41+'Obrazac 2. PPN17'!E41+'Obrazac 2. PPN18'!E41+'Obrazac 2. PPN19'!E41+'Obrazac 2. PPN20'!E41+'Obrazac 2. PPN21'!E41+'Obrazac 2. PPN22'!E41+'Obrazac 2. PPN23'!E41+'Obrazac 2. PPN24'!E41+'Obrazac 2. PPN25'!E41+'Obrazac 2. PPN26'!E41+'Obrazac 2. PPN27'!E41+'Obrazac 2. PPN28'!E41+'Obrazac 2. PPN29'!E41+'Obrazac 2. PPN30'!E41</f>
        <v>0</v>
      </c>
      <c r="G42" s="100">
        <f>'Obrazac 2. Opšta namjena'!G42+'Obrazac 2. PPN1'!G42+'Obrazac 2. PPN2'!F41+'Obrazac 2. PPN3'!F41+'Obrazac 2. PPN4'!F41+'Obrazac 2. PPN5'!F41+'Obrazac 2. PPN6'!F41+'Obrazac 2. PPN7'!F41+'Obrazac 2. PPN8'!F41+'Obrazac 2. PPN9'!F41+'Obrazac 2. PPN10'!F41+'Obrazac 2. PPN11'!F41+'Obrazac 2. PPN12'!F41+'Obrazac 2. PPN13'!F41+'Obrazac 2. PPN14'!F41+'Obrazac 2. PPN15'!F41+'Obrazac 2. PPN16'!F41+'Obrazac 2. PPN17'!F41+'Obrazac 2. PPN18'!F41+'Obrazac 2. PPN19'!F41+'Obrazac 2. PPN20'!F41+'Obrazac 2. PPN21'!F41+'Obrazac 2. PPN22'!F41+'Obrazac 2. PPN23'!F41+'Obrazac 2. PPN24'!F41+'Obrazac 2. PPN25'!F41+'Obrazac 2. PPN26'!F41+'Obrazac 2. PPN27'!F41+'Obrazac 2. PPN28'!F41+'Obrazac 2. PPN29'!F41+'Obrazac 2. PPN30'!F41</f>
        <v>0</v>
      </c>
      <c r="H42" s="100">
        <f>'Obrazac 2. Opšta namjena'!H42+'Obrazac 2. PPN1'!H42+'Obrazac 2. PPN2'!G41+'Obrazac 2. PPN3'!G41+'Obrazac 2. PPN4'!G41+'Obrazac 2. PPN5'!G41+'Obrazac 2. PPN6'!G41+'Obrazac 2. PPN7'!G41+'Obrazac 2. PPN8'!G41+'Obrazac 2. PPN9'!G41+'Obrazac 2. PPN10'!G41+'Obrazac 2. PPN11'!G41+'Obrazac 2. PPN12'!G41+'Obrazac 2. PPN13'!G41+'Obrazac 2. PPN14'!G41+'Obrazac 2. PPN15'!G41+'Obrazac 2. PPN16'!G41+'Obrazac 2. PPN17'!G41+'Obrazac 2. PPN18'!G41+'Obrazac 2. PPN19'!G41+'Obrazac 2. PPN20'!G41+'Obrazac 2. PPN21'!G41+'Obrazac 2. PPN22'!G41+'Obrazac 2. PPN23'!G41+'Obrazac 2. PPN24'!G41+'Obrazac 2. PPN25'!G41+'Obrazac 2. PPN26'!G41+'Obrazac 2. PPN27'!G41+'Obrazac 2. PPN28'!G41+'Obrazac 2. PPN29'!G41+'Obrazac 2. PPN30'!G41</f>
        <v>0</v>
      </c>
      <c r="I42" s="100">
        <f>'Obrazac 2. Opšta namjena'!I42+'Obrazac 2. PPN1'!I42+'Obrazac 2. PPN2'!H41+'Obrazac 2. PPN3'!H41+'Obrazac 2. PPN4'!H41+'Obrazac 2. PPN5'!H41+'Obrazac 2. PPN6'!H41+'Obrazac 2. PPN7'!H41+'Obrazac 2. PPN8'!H41+'Obrazac 2. PPN9'!H41+'Obrazac 2. PPN10'!H41+'Obrazac 2. PPN11'!H41+'Obrazac 2. PPN12'!H41+'Obrazac 2. PPN13'!H41+'Obrazac 2. PPN14'!H41+'Obrazac 2. PPN15'!H41+'Obrazac 2. PPN16'!H41+'Obrazac 2. PPN17'!H41+'Obrazac 2. PPN18'!H41+'Obrazac 2. PPN19'!H41+'Obrazac 2. PPN20'!H41+'Obrazac 2. PPN21'!H41+'Obrazac 2. PPN22'!H41+'Obrazac 2. PPN23'!H41+'Obrazac 2. PPN24'!H41+'Obrazac 2. PPN25'!H41+'Obrazac 2. PPN26'!H41+'Obrazac 2. PPN27'!H41+'Obrazac 2. PPN28'!H41+'Obrazac 2. PPN29'!H41+'Obrazac 2. PPN30'!H41</f>
        <v>0</v>
      </c>
      <c r="J42" s="24"/>
      <c r="K42" s="23"/>
    </row>
    <row r="43" spans="2:11" ht="15" customHeight="1">
      <c r="B43" s="31">
        <v>26</v>
      </c>
      <c r="C43" s="74" t="s">
        <v>5</v>
      </c>
      <c r="D43" s="75">
        <v>616000</v>
      </c>
      <c r="E43" s="100">
        <f>'Obrazac 2. Opšta namjena'!E43+'Obrazac 2. PPN1'!E43+'Obrazac 2. PPN2'!D42+'Obrazac 2. PPN3'!D42+'Obrazac 2. PPN4'!D42+'Obrazac 2. PPN5'!D42+'Obrazac 2. PPN6'!D42+'Obrazac 2. PPN7'!D42+'Obrazac 2. PPN8'!D42+'Obrazac 2. PPN9'!D42+'Obrazac 2. PPN10'!D42+'Obrazac 2. PPN11'!D42+'Obrazac 2. PPN12'!D42+'Obrazac 2. PPN13'!D42+'Obrazac 2. PPN14'!D42+'Obrazac 2. PPN15'!D42+'Obrazac 2. PPN16'!D42+'Obrazac 2. PPN17'!D42+'Obrazac 2. PPN18'!D42+'Obrazac 2. PPN19'!D42+'Obrazac 2. PPN20'!D42+'Obrazac 2. PPN21'!D42+'Obrazac 2. PPN22'!D42+'Obrazac 2. PPN23'!D42+'Obrazac 2. PPN24'!D42+'Obrazac 2. PPN25'!D42+'Obrazac 2. PPN26'!D42+'Obrazac 2. PPN27'!D42+'Obrazac 2. PPN28'!D42+'Obrazac 2. PPN29'!D42+'Obrazac 2. PPN30'!D42</f>
        <v>0</v>
      </c>
      <c r="F43" s="100">
        <f>'Obrazac 2. Opšta namjena'!F43+'Obrazac 2. PPN1'!F43+'Obrazac 2. PPN2'!E42+'Obrazac 2. PPN3'!E42+'Obrazac 2. PPN4'!E42+'Obrazac 2. PPN5'!E42+'Obrazac 2. PPN6'!E42+'Obrazac 2. PPN7'!E42+'Obrazac 2. PPN8'!E42+'Obrazac 2. PPN9'!E42+'Obrazac 2. PPN10'!E42+'Obrazac 2. PPN11'!E42+'Obrazac 2. PPN12'!E42+'Obrazac 2. PPN13'!E42+'Obrazac 2. PPN14'!E42+'Obrazac 2. PPN15'!E42+'Obrazac 2. PPN16'!E42+'Obrazac 2. PPN17'!E42+'Obrazac 2. PPN18'!E42+'Obrazac 2. PPN19'!E42+'Obrazac 2. PPN20'!E42+'Obrazac 2. PPN21'!E42+'Obrazac 2. PPN22'!E42+'Obrazac 2. PPN23'!E42+'Obrazac 2. PPN24'!E42+'Obrazac 2. PPN25'!E42+'Obrazac 2. PPN26'!E42+'Obrazac 2. PPN27'!E42+'Obrazac 2. PPN28'!E42+'Obrazac 2. PPN29'!E42+'Obrazac 2. PPN30'!E42</f>
        <v>0</v>
      </c>
      <c r="G43" s="100">
        <f>'Obrazac 2. Opšta namjena'!G43+'Obrazac 2. PPN1'!G43+'Obrazac 2. PPN2'!F42+'Obrazac 2. PPN3'!F42+'Obrazac 2. PPN4'!F42+'Obrazac 2. PPN5'!F42+'Obrazac 2. PPN6'!F42+'Obrazac 2. PPN7'!F42+'Obrazac 2. PPN8'!F42+'Obrazac 2. PPN9'!F42+'Obrazac 2. PPN10'!F42+'Obrazac 2. PPN11'!F42+'Obrazac 2. PPN12'!F42+'Obrazac 2. PPN13'!F42+'Obrazac 2. PPN14'!F42+'Obrazac 2. PPN15'!F42+'Obrazac 2. PPN16'!F42+'Obrazac 2. PPN17'!F42+'Obrazac 2. PPN18'!F42+'Obrazac 2. PPN19'!F42+'Obrazac 2. PPN20'!F42+'Obrazac 2. PPN21'!F42+'Obrazac 2. PPN22'!F42+'Obrazac 2. PPN23'!F42+'Obrazac 2. PPN24'!F42+'Obrazac 2. PPN25'!F42+'Obrazac 2. PPN26'!F42+'Obrazac 2. PPN27'!F42+'Obrazac 2. PPN28'!F42+'Obrazac 2. PPN29'!F42+'Obrazac 2. PPN30'!F42</f>
        <v>0</v>
      </c>
      <c r="H43" s="100">
        <f>'Obrazac 2. Opšta namjena'!H43+'Obrazac 2. PPN1'!H43+'Obrazac 2. PPN2'!G42+'Obrazac 2. PPN3'!G42+'Obrazac 2. PPN4'!G42+'Obrazac 2. PPN5'!G42+'Obrazac 2. PPN6'!G42+'Obrazac 2. PPN7'!G42+'Obrazac 2. PPN8'!G42+'Obrazac 2. PPN9'!G42+'Obrazac 2. PPN10'!G42+'Obrazac 2. PPN11'!G42+'Obrazac 2. PPN12'!G42+'Obrazac 2. PPN13'!G42+'Obrazac 2. PPN14'!G42+'Obrazac 2. PPN15'!G42+'Obrazac 2. PPN16'!G42+'Obrazac 2. PPN17'!G42+'Obrazac 2. PPN18'!G42+'Obrazac 2. PPN19'!G42+'Obrazac 2. PPN20'!G42+'Obrazac 2. PPN21'!G42+'Obrazac 2. PPN22'!G42+'Obrazac 2. PPN23'!G42+'Obrazac 2. PPN24'!G42+'Obrazac 2. PPN25'!G42+'Obrazac 2. PPN26'!G42+'Obrazac 2. PPN27'!G42+'Obrazac 2. PPN28'!G42+'Obrazac 2. PPN29'!G42+'Obrazac 2. PPN30'!G42</f>
        <v>0</v>
      </c>
      <c r="I43" s="100">
        <f>'Obrazac 2. Opšta namjena'!I43+'Obrazac 2. PPN1'!I43+'Obrazac 2. PPN2'!H42+'Obrazac 2. PPN3'!H42+'Obrazac 2. PPN4'!H42+'Obrazac 2. PPN5'!H42+'Obrazac 2. PPN6'!H42+'Obrazac 2. PPN7'!H42+'Obrazac 2. PPN8'!H42+'Obrazac 2. PPN9'!H42+'Obrazac 2. PPN10'!H42+'Obrazac 2. PPN11'!H42+'Obrazac 2. PPN12'!H42+'Obrazac 2. PPN13'!H42+'Obrazac 2. PPN14'!H42+'Obrazac 2. PPN15'!H42+'Obrazac 2. PPN16'!H42+'Obrazac 2. PPN17'!H42+'Obrazac 2. PPN18'!H42+'Obrazac 2. PPN19'!H42+'Obrazac 2. PPN20'!H42+'Obrazac 2. PPN21'!H42+'Obrazac 2. PPN22'!H42+'Obrazac 2. PPN23'!H42+'Obrazac 2. PPN24'!H42+'Obrazac 2. PPN25'!H42+'Obrazac 2. PPN26'!H42+'Obrazac 2. PPN27'!H42+'Obrazac 2. PPN28'!H42+'Obrazac 2. PPN29'!H42+'Obrazac 2. PPN30'!H42</f>
        <v>0</v>
      </c>
      <c r="J43" s="24" t="e">
        <f t="shared" si="0"/>
        <v>#DIV/0!</v>
      </c>
      <c r="K43" s="23" t="e">
        <f t="shared" si="1"/>
        <v>#DIV/0!</v>
      </c>
    </row>
    <row r="44" spans="2:11" ht="15" customHeight="1">
      <c r="B44" s="28">
        <v>27</v>
      </c>
      <c r="C44" s="45" t="s">
        <v>289</v>
      </c>
      <c r="D44" s="30">
        <v>616100</v>
      </c>
      <c r="E44" s="100">
        <f>'Obrazac 2. Opšta namjena'!E44+'Obrazac 2. PPN1'!E44+'Obrazac 2. PPN2'!D43+'Obrazac 2. PPN3'!D43+'Obrazac 2. PPN4'!D43+'Obrazac 2. PPN5'!D43+'Obrazac 2. PPN6'!D43+'Obrazac 2. PPN7'!D43+'Obrazac 2. PPN8'!D43+'Obrazac 2. PPN9'!D43+'Obrazac 2. PPN10'!D43+'Obrazac 2. PPN11'!D43+'Obrazac 2. PPN12'!D43+'Obrazac 2. PPN13'!D43+'Obrazac 2. PPN14'!D43+'Obrazac 2. PPN15'!D43+'Obrazac 2. PPN16'!D43+'Obrazac 2. PPN17'!D43+'Obrazac 2. PPN18'!D43+'Obrazac 2. PPN19'!D43+'Obrazac 2. PPN20'!D43+'Obrazac 2. PPN21'!D43+'Obrazac 2. PPN22'!D43+'Obrazac 2. PPN23'!D43+'Obrazac 2. PPN24'!D43+'Obrazac 2. PPN25'!D43+'Obrazac 2. PPN26'!D43+'Obrazac 2. PPN27'!D43+'Obrazac 2. PPN28'!D43+'Obrazac 2. PPN29'!D43+'Obrazac 2. PPN30'!D43</f>
        <v>0</v>
      </c>
      <c r="F44" s="100">
        <f>'Obrazac 2. Opšta namjena'!F44+'Obrazac 2. PPN1'!F44+'Obrazac 2. PPN2'!E43+'Obrazac 2. PPN3'!E43+'Obrazac 2. PPN4'!E43+'Obrazac 2. PPN5'!E43+'Obrazac 2. PPN6'!E43+'Obrazac 2. PPN7'!E43+'Obrazac 2. PPN8'!E43+'Obrazac 2. PPN9'!E43+'Obrazac 2. PPN10'!E43+'Obrazac 2. PPN11'!E43+'Obrazac 2. PPN12'!E43+'Obrazac 2. PPN13'!E43+'Obrazac 2. PPN14'!E43+'Obrazac 2. PPN15'!E43+'Obrazac 2. PPN16'!E43+'Obrazac 2. PPN17'!E43+'Obrazac 2. PPN18'!E43+'Obrazac 2. PPN19'!E43+'Obrazac 2. PPN20'!E43+'Obrazac 2. PPN21'!E43+'Obrazac 2. PPN22'!E43+'Obrazac 2. PPN23'!E43+'Obrazac 2. PPN24'!E43+'Obrazac 2. PPN25'!E43+'Obrazac 2. PPN26'!E43+'Obrazac 2. PPN27'!E43+'Obrazac 2. PPN28'!E43+'Obrazac 2. PPN29'!E43+'Obrazac 2. PPN30'!E43</f>
        <v>0</v>
      </c>
      <c r="G44" s="100">
        <f>'Obrazac 2. Opšta namjena'!G44+'Obrazac 2. PPN1'!G44+'Obrazac 2. PPN2'!F43+'Obrazac 2. PPN3'!F43+'Obrazac 2. PPN4'!F43+'Obrazac 2. PPN5'!F43+'Obrazac 2. PPN6'!F43+'Obrazac 2. PPN7'!F43+'Obrazac 2. PPN8'!F43+'Obrazac 2. PPN9'!F43+'Obrazac 2. PPN10'!F43+'Obrazac 2. PPN11'!F43+'Obrazac 2. PPN12'!F43+'Obrazac 2. PPN13'!F43+'Obrazac 2. PPN14'!F43+'Obrazac 2. PPN15'!F43+'Obrazac 2. PPN16'!F43+'Obrazac 2. PPN17'!F43+'Obrazac 2. PPN18'!F43+'Obrazac 2. PPN19'!F43+'Obrazac 2. PPN20'!F43+'Obrazac 2. PPN21'!F43+'Obrazac 2. PPN22'!F43+'Obrazac 2. PPN23'!F43+'Obrazac 2. PPN24'!F43+'Obrazac 2. PPN25'!F43+'Obrazac 2. PPN26'!F43+'Obrazac 2. PPN27'!F43+'Obrazac 2. PPN28'!F43+'Obrazac 2. PPN29'!F43+'Obrazac 2. PPN30'!F43</f>
        <v>0</v>
      </c>
      <c r="H44" s="100">
        <f>'Obrazac 2. Opšta namjena'!H44+'Obrazac 2. PPN1'!H44+'Obrazac 2. PPN2'!G43+'Obrazac 2. PPN3'!G43+'Obrazac 2. PPN4'!G43+'Obrazac 2. PPN5'!G43+'Obrazac 2. PPN6'!G43+'Obrazac 2. PPN7'!G43+'Obrazac 2. PPN8'!G43+'Obrazac 2. PPN9'!G43+'Obrazac 2. PPN10'!G43+'Obrazac 2. PPN11'!G43+'Obrazac 2. PPN12'!G43+'Obrazac 2. PPN13'!G43+'Obrazac 2. PPN14'!G43+'Obrazac 2. PPN15'!G43+'Obrazac 2. PPN16'!G43+'Obrazac 2. PPN17'!G43+'Obrazac 2. PPN18'!G43+'Obrazac 2. PPN19'!G43+'Obrazac 2. PPN20'!G43+'Obrazac 2. PPN21'!G43+'Obrazac 2. PPN22'!G43+'Obrazac 2. PPN23'!G43+'Obrazac 2. PPN24'!G43+'Obrazac 2. PPN25'!G43+'Obrazac 2. PPN26'!G43+'Obrazac 2. PPN27'!G43+'Obrazac 2. PPN28'!G43+'Obrazac 2. PPN29'!G43+'Obrazac 2. PPN30'!G43</f>
        <v>0</v>
      </c>
      <c r="I44" s="100">
        <f>'Obrazac 2. Opšta namjena'!I44+'Obrazac 2. PPN1'!I44+'Obrazac 2. PPN2'!H43+'Obrazac 2. PPN3'!H43+'Obrazac 2. PPN4'!H43+'Obrazac 2. PPN5'!H43+'Obrazac 2. PPN6'!H43+'Obrazac 2. PPN7'!H43+'Obrazac 2. PPN8'!H43+'Obrazac 2. PPN9'!H43+'Obrazac 2. PPN10'!H43+'Obrazac 2. PPN11'!H43+'Obrazac 2. PPN12'!H43+'Obrazac 2. PPN13'!H43+'Obrazac 2. PPN14'!H43+'Obrazac 2. PPN15'!H43+'Obrazac 2. PPN16'!H43+'Obrazac 2. PPN17'!H43+'Obrazac 2. PPN18'!H43+'Obrazac 2. PPN19'!H43+'Obrazac 2. PPN20'!H43+'Obrazac 2. PPN21'!H43+'Obrazac 2. PPN22'!H43+'Obrazac 2. PPN23'!H43+'Obrazac 2. PPN24'!H43+'Obrazac 2. PPN25'!H43+'Obrazac 2. PPN26'!H43+'Obrazac 2. PPN27'!H43+'Obrazac 2. PPN28'!H43+'Obrazac 2. PPN29'!H43+'Obrazac 2. PPN30'!H43</f>
        <v>0</v>
      </c>
      <c r="J44" s="24" t="e">
        <f t="shared" si="0"/>
        <v>#DIV/0!</v>
      </c>
      <c r="K44" s="23" t="e">
        <f t="shared" si="1"/>
        <v>#DIV/0!</v>
      </c>
    </row>
    <row r="45" spans="2:11" ht="15" customHeight="1">
      <c r="B45" s="31">
        <v>28</v>
      </c>
      <c r="C45" s="45" t="s">
        <v>288</v>
      </c>
      <c r="D45" s="30">
        <v>616200</v>
      </c>
      <c r="E45" s="100">
        <f>'Obrazac 2. Opšta namjena'!E45+'Obrazac 2. PPN1'!E45+'Obrazac 2. PPN2'!D44+'Obrazac 2. PPN3'!D44+'Obrazac 2. PPN4'!D44+'Obrazac 2. PPN5'!D44+'Obrazac 2. PPN6'!D44+'Obrazac 2. PPN7'!D44+'Obrazac 2. PPN8'!D44+'Obrazac 2. PPN9'!D44+'Obrazac 2. PPN10'!D44+'Obrazac 2. PPN11'!D44+'Obrazac 2. PPN12'!D44+'Obrazac 2. PPN13'!D44+'Obrazac 2. PPN14'!D44+'Obrazac 2. PPN15'!D44+'Obrazac 2. PPN16'!D44+'Obrazac 2. PPN17'!D44+'Obrazac 2. PPN18'!D44+'Obrazac 2. PPN19'!D44+'Obrazac 2. PPN20'!D44+'Obrazac 2. PPN21'!D44+'Obrazac 2. PPN22'!D44+'Obrazac 2. PPN23'!D44+'Obrazac 2. PPN24'!D44+'Obrazac 2. PPN25'!D44+'Obrazac 2. PPN26'!D44+'Obrazac 2. PPN27'!D44+'Obrazac 2. PPN28'!D44+'Obrazac 2. PPN29'!D44+'Obrazac 2. PPN30'!D44</f>
        <v>0</v>
      </c>
      <c r="F45" s="100">
        <f>'Obrazac 2. Opšta namjena'!F45+'Obrazac 2. PPN1'!F45+'Obrazac 2. PPN2'!E44+'Obrazac 2. PPN3'!E44+'Obrazac 2. PPN4'!E44+'Obrazac 2. PPN5'!E44+'Obrazac 2. PPN6'!E44+'Obrazac 2. PPN7'!E44+'Obrazac 2. PPN8'!E44+'Obrazac 2. PPN9'!E44+'Obrazac 2. PPN10'!E44+'Obrazac 2. PPN11'!E44+'Obrazac 2. PPN12'!E44+'Obrazac 2. PPN13'!E44+'Obrazac 2. PPN14'!E44+'Obrazac 2. PPN15'!E44+'Obrazac 2. PPN16'!E44+'Obrazac 2. PPN17'!E44+'Obrazac 2. PPN18'!E44+'Obrazac 2. PPN19'!E44+'Obrazac 2. PPN20'!E44+'Obrazac 2. PPN21'!E44+'Obrazac 2. PPN22'!E44+'Obrazac 2. PPN23'!E44+'Obrazac 2. PPN24'!E44+'Obrazac 2. PPN25'!E44+'Obrazac 2. PPN26'!E44+'Obrazac 2. PPN27'!E44+'Obrazac 2. PPN28'!E44+'Obrazac 2. PPN29'!E44+'Obrazac 2. PPN30'!E44</f>
        <v>0</v>
      </c>
      <c r="G45" s="100">
        <f>'Obrazac 2. Opšta namjena'!G45+'Obrazac 2. PPN1'!G45+'Obrazac 2. PPN2'!F44+'Obrazac 2. PPN3'!F44+'Obrazac 2. PPN4'!F44+'Obrazac 2. PPN5'!F44+'Obrazac 2. PPN6'!F44+'Obrazac 2. PPN7'!F44+'Obrazac 2. PPN8'!F44+'Obrazac 2. PPN9'!F44+'Obrazac 2. PPN10'!F44+'Obrazac 2. PPN11'!F44+'Obrazac 2. PPN12'!F44+'Obrazac 2. PPN13'!F44+'Obrazac 2. PPN14'!F44+'Obrazac 2. PPN15'!F44+'Obrazac 2. PPN16'!F44+'Obrazac 2. PPN17'!F44+'Obrazac 2. PPN18'!F44+'Obrazac 2. PPN19'!F44+'Obrazac 2. PPN20'!F44+'Obrazac 2. PPN21'!F44+'Obrazac 2. PPN22'!F44+'Obrazac 2. PPN23'!F44+'Obrazac 2. PPN24'!F44+'Obrazac 2. PPN25'!F44+'Obrazac 2. PPN26'!F44+'Obrazac 2. PPN27'!F44+'Obrazac 2. PPN28'!F44+'Obrazac 2. PPN29'!F44+'Obrazac 2. PPN30'!F44</f>
        <v>0</v>
      </c>
      <c r="H45" s="100">
        <f>'Obrazac 2. Opšta namjena'!H45+'Obrazac 2. PPN1'!H45+'Obrazac 2. PPN2'!G44+'Obrazac 2. PPN3'!G44+'Obrazac 2. PPN4'!G44+'Obrazac 2. PPN5'!G44+'Obrazac 2. PPN6'!G44+'Obrazac 2. PPN7'!G44+'Obrazac 2. PPN8'!G44+'Obrazac 2. PPN9'!G44+'Obrazac 2. PPN10'!G44+'Obrazac 2. PPN11'!G44+'Obrazac 2. PPN12'!G44+'Obrazac 2. PPN13'!G44+'Obrazac 2. PPN14'!G44+'Obrazac 2. PPN15'!G44+'Obrazac 2. PPN16'!G44+'Obrazac 2. PPN17'!G44+'Obrazac 2. PPN18'!G44+'Obrazac 2. PPN19'!G44+'Obrazac 2. PPN20'!G44+'Obrazac 2. PPN21'!G44+'Obrazac 2. PPN22'!G44+'Obrazac 2. PPN23'!G44+'Obrazac 2. PPN24'!G44+'Obrazac 2. PPN25'!G44+'Obrazac 2. PPN26'!G44+'Obrazac 2. PPN27'!G44+'Obrazac 2. PPN28'!G44+'Obrazac 2. PPN29'!G44+'Obrazac 2. PPN30'!G44</f>
        <v>0</v>
      </c>
      <c r="I45" s="100">
        <f>'Obrazac 2. Opšta namjena'!I45+'Obrazac 2. PPN1'!I45+'Obrazac 2. PPN2'!H44+'Obrazac 2. PPN3'!H44+'Obrazac 2. PPN4'!H44+'Obrazac 2. PPN5'!H44+'Obrazac 2. PPN6'!H44+'Obrazac 2. PPN7'!H44+'Obrazac 2. PPN8'!H44+'Obrazac 2. PPN9'!H44+'Obrazac 2. PPN10'!H44+'Obrazac 2. PPN11'!H44+'Obrazac 2. PPN12'!H44+'Obrazac 2. PPN13'!H44+'Obrazac 2. PPN14'!H44+'Obrazac 2. PPN15'!H44+'Obrazac 2. PPN16'!H44+'Obrazac 2. PPN17'!H44+'Obrazac 2. PPN18'!H44+'Obrazac 2. PPN19'!H44+'Obrazac 2. PPN20'!H44+'Obrazac 2. PPN21'!H44+'Obrazac 2. PPN22'!H44+'Obrazac 2. PPN23'!H44+'Obrazac 2. PPN24'!H44+'Obrazac 2. PPN25'!H44+'Obrazac 2. PPN26'!H44+'Obrazac 2. PPN27'!H44+'Obrazac 2. PPN28'!H44+'Obrazac 2. PPN29'!H44+'Obrazac 2. PPN30'!H44</f>
        <v>0</v>
      </c>
      <c r="J45" s="24" t="e">
        <f t="shared" si="0"/>
        <v>#DIV/0!</v>
      </c>
      <c r="K45" s="23" t="e">
        <f t="shared" si="1"/>
        <v>#DIV/0!</v>
      </c>
    </row>
    <row r="46" spans="2:11" ht="15" customHeight="1">
      <c r="B46" s="28">
        <v>29</v>
      </c>
      <c r="C46" s="45" t="s">
        <v>287</v>
      </c>
      <c r="D46" s="30">
        <v>616300</v>
      </c>
      <c r="E46" s="100">
        <f>'Obrazac 2. Opšta namjena'!E46+'Obrazac 2. PPN1'!E46+'Obrazac 2. PPN2'!D45+'Obrazac 2. PPN3'!D45+'Obrazac 2. PPN4'!D45+'Obrazac 2. PPN5'!D45+'Obrazac 2. PPN6'!D45+'Obrazac 2. PPN7'!D45+'Obrazac 2. PPN8'!D45+'Obrazac 2. PPN9'!D45+'Obrazac 2. PPN10'!D45+'Obrazac 2. PPN11'!D45+'Obrazac 2. PPN12'!D45+'Obrazac 2. PPN13'!D45+'Obrazac 2. PPN14'!D45+'Obrazac 2. PPN15'!D45+'Obrazac 2. PPN16'!D45+'Obrazac 2. PPN17'!D45+'Obrazac 2. PPN18'!D45+'Obrazac 2. PPN19'!D45+'Obrazac 2. PPN20'!D45+'Obrazac 2. PPN21'!D45+'Obrazac 2. PPN22'!D45+'Obrazac 2. PPN23'!D45+'Obrazac 2. PPN24'!D45+'Obrazac 2. PPN25'!D45+'Obrazac 2. PPN26'!D45+'Obrazac 2. PPN27'!D45+'Obrazac 2. PPN28'!D45+'Obrazac 2. PPN29'!D45+'Obrazac 2. PPN30'!D45</f>
        <v>0</v>
      </c>
      <c r="F46" s="100">
        <f>'Obrazac 2. Opšta namjena'!F46+'Obrazac 2. PPN1'!F46+'Obrazac 2. PPN2'!E45+'Obrazac 2. PPN3'!E45+'Obrazac 2. PPN4'!E45+'Obrazac 2. PPN5'!E45+'Obrazac 2. PPN6'!E45+'Obrazac 2. PPN7'!E45+'Obrazac 2. PPN8'!E45+'Obrazac 2. PPN9'!E45+'Obrazac 2. PPN10'!E45+'Obrazac 2. PPN11'!E45+'Obrazac 2. PPN12'!E45+'Obrazac 2. PPN13'!E45+'Obrazac 2. PPN14'!E45+'Obrazac 2. PPN15'!E45+'Obrazac 2. PPN16'!E45+'Obrazac 2. PPN17'!E45+'Obrazac 2. PPN18'!E45+'Obrazac 2. PPN19'!E45+'Obrazac 2. PPN20'!E45+'Obrazac 2. PPN21'!E45+'Obrazac 2. PPN22'!E45+'Obrazac 2. PPN23'!E45+'Obrazac 2. PPN24'!E45+'Obrazac 2. PPN25'!E45+'Obrazac 2. PPN26'!E45+'Obrazac 2. PPN27'!E45+'Obrazac 2. PPN28'!E45+'Obrazac 2. PPN29'!E45+'Obrazac 2. PPN30'!E45</f>
        <v>0</v>
      </c>
      <c r="G46" s="100">
        <f>'Obrazac 2. Opšta namjena'!G46+'Obrazac 2. PPN1'!G46+'Obrazac 2. PPN2'!F45+'Obrazac 2. PPN3'!F45+'Obrazac 2. PPN4'!F45+'Obrazac 2. PPN5'!F45+'Obrazac 2. PPN6'!F45+'Obrazac 2. PPN7'!F45+'Obrazac 2. PPN8'!F45+'Obrazac 2. PPN9'!F45+'Obrazac 2. PPN10'!F45+'Obrazac 2. PPN11'!F45+'Obrazac 2. PPN12'!F45+'Obrazac 2. PPN13'!F45+'Obrazac 2. PPN14'!F45+'Obrazac 2. PPN15'!F45+'Obrazac 2. PPN16'!F45+'Obrazac 2. PPN17'!F45+'Obrazac 2. PPN18'!F45+'Obrazac 2. PPN19'!F45+'Obrazac 2. PPN20'!F45+'Obrazac 2. PPN21'!F45+'Obrazac 2. PPN22'!F45+'Obrazac 2. PPN23'!F45+'Obrazac 2. PPN24'!F45+'Obrazac 2. PPN25'!F45+'Obrazac 2. PPN26'!F45+'Obrazac 2. PPN27'!F45+'Obrazac 2. PPN28'!F45+'Obrazac 2. PPN29'!F45+'Obrazac 2. PPN30'!F45</f>
        <v>0</v>
      </c>
      <c r="H46" s="100">
        <f>'Obrazac 2. Opšta namjena'!H46+'Obrazac 2. PPN1'!H46+'Obrazac 2. PPN2'!G45+'Obrazac 2. PPN3'!G45+'Obrazac 2. PPN4'!G45+'Obrazac 2. PPN5'!G45+'Obrazac 2. PPN6'!G45+'Obrazac 2. PPN7'!G45+'Obrazac 2. PPN8'!G45+'Obrazac 2. PPN9'!G45+'Obrazac 2. PPN10'!G45+'Obrazac 2. PPN11'!G45+'Obrazac 2. PPN12'!G45+'Obrazac 2. PPN13'!G45+'Obrazac 2. PPN14'!G45+'Obrazac 2. PPN15'!G45+'Obrazac 2. PPN16'!G45+'Obrazac 2. PPN17'!G45+'Obrazac 2. PPN18'!G45+'Obrazac 2. PPN19'!G45+'Obrazac 2. PPN20'!G45+'Obrazac 2. PPN21'!G45+'Obrazac 2. PPN22'!G45+'Obrazac 2. PPN23'!G45+'Obrazac 2. PPN24'!G45+'Obrazac 2. PPN25'!G45+'Obrazac 2. PPN26'!G45+'Obrazac 2. PPN27'!G45+'Obrazac 2. PPN28'!G45+'Obrazac 2. PPN29'!G45+'Obrazac 2. PPN30'!G45</f>
        <v>0</v>
      </c>
      <c r="I46" s="100">
        <f>'Obrazac 2. Opšta namjena'!I46+'Obrazac 2. PPN1'!I46+'Obrazac 2. PPN2'!H45+'Obrazac 2. PPN3'!H45+'Obrazac 2. PPN4'!H45+'Obrazac 2. PPN5'!H45+'Obrazac 2. PPN6'!H45+'Obrazac 2. PPN7'!H45+'Obrazac 2. PPN8'!H45+'Obrazac 2. PPN9'!H45+'Obrazac 2. PPN10'!H45+'Obrazac 2. PPN11'!H45+'Obrazac 2. PPN12'!H45+'Obrazac 2. PPN13'!H45+'Obrazac 2. PPN14'!H45+'Obrazac 2. PPN15'!H45+'Obrazac 2. PPN16'!H45+'Obrazac 2. PPN17'!H45+'Obrazac 2. PPN18'!H45+'Obrazac 2. PPN19'!H45+'Obrazac 2. PPN20'!H45+'Obrazac 2. PPN21'!H45+'Obrazac 2. PPN22'!H45+'Obrazac 2. PPN23'!H45+'Obrazac 2. PPN24'!H45+'Obrazac 2. PPN25'!H45+'Obrazac 2. PPN26'!H45+'Obrazac 2. PPN27'!H45+'Obrazac 2. PPN28'!H45+'Obrazac 2. PPN29'!H45+'Obrazac 2. PPN30'!H45</f>
        <v>0</v>
      </c>
      <c r="J46" s="24" t="e">
        <f t="shared" si="0"/>
        <v>#DIV/0!</v>
      </c>
      <c r="K46" s="23" t="e">
        <f t="shared" si="1"/>
        <v>#DIV/0!</v>
      </c>
    </row>
    <row r="47" spans="2:11" ht="15" customHeight="1">
      <c r="B47" s="28">
        <v>30</v>
      </c>
      <c r="C47" s="27" t="s">
        <v>6</v>
      </c>
      <c r="D47" s="36"/>
      <c r="E47" s="49">
        <f>'Obrazac 2. Opšta namjena'!E47+'Obrazac 2. PPN1'!E47+'Obrazac 2. PPN2'!D46+'Obrazac 2. PPN3'!D46+'Obrazac 2. PPN4'!D46+'Obrazac 2. PPN5'!D46+'Obrazac 2. PPN6'!D46+'Obrazac 2. PPN7'!D46+'Obrazac 2. PPN8'!D46+'Obrazac 2. PPN9'!D46+'Obrazac 2. PPN10'!D46+'Obrazac 2. PPN11'!D46+'Obrazac 2. PPN12'!D46+'Obrazac 2. PPN13'!D46+'Obrazac 2. PPN14'!D46+'Obrazac 2. PPN15'!D46+'Obrazac 2. PPN16'!D46+'Obrazac 2. PPN17'!D46+'Obrazac 2. PPN18'!D46+'Obrazac 2. PPN19'!D46+'Obrazac 2. PPN20'!D46+'Obrazac 2. PPN21'!D46+'Obrazac 2. PPN22'!D46+'Obrazac 2. PPN23'!D46+'Obrazac 2. PPN24'!D46+'Obrazac 2. PPN25'!D46+'Obrazac 2. PPN26'!D46+'Obrazac 2. PPN27'!D46+'Obrazac 2. PPN28'!D46+'Obrazac 2. PPN29'!D46+'Obrazac 2. PPN30'!D46</f>
        <v>2000</v>
      </c>
      <c r="F47" s="49">
        <f>'Obrazac 2. Opšta namjena'!F47+'Obrazac 2. PPN1'!F47+'Obrazac 2. PPN2'!E46+'Obrazac 2. PPN3'!E46+'Obrazac 2. PPN4'!E46+'Obrazac 2. PPN5'!E46+'Obrazac 2. PPN6'!E46+'Obrazac 2. PPN7'!E46+'Obrazac 2. PPN8'!E46+'Obrazac 2. PPN9'!E46+'Obrazac 2. PPN10'!E46+'Obrazac 2. PPN11'!E46+'Obrazac 2. PPN12'!E46+'Obrazac 2. PPN13'!E46+'Obrazac 2. PPN14'!E46+'Obrazac 2. PPN15'!E46+'Obrazac 2. PPN16'!E46+'Obrazac 2. PPN17'!E46+'Obrazac 2. PPN18'!E46+'Obrazac 2. PPN19'!E46+'Obrazac 2. PPN20'!E46+'Obrazac 2. PPN21'!E46+'Obrazac 2. PPN22'!E46+'Obrazac 2. PPN23'!E46+'Obrazac 2. PPN24'!E46+'Obrazac 2. PPN25'!E46+'Obrazac 2. PPN26'!E46+'Obrazac 2. PPN27'!E46+'Obrazac 2. PPN28'!E46+'Obrazac 2. PPN29'!E46+'Obrazac 2. PPN30'!E46</f>
        <v>8600</v>
      </c>
      <c r="G47" s="49">
        <f>'Obrazac 2. Opšta namjena'!G47+'Obrazac 2. PPN1'!G47+'Obrazac 2. PPN2'!F46+'Obrazac 2. PPN3'!F46+'Obrazac 2. PPN4'!F46+'Obrazac 2. PPN5'!F46+'Obrazac 2. PPN6'!F46+'Obrazac 2. PPN7'!F46+'Obrazac 2. PPN8'!F46+'Obrazac 2. PPN9'!F46+'Obrazac 2. PPN10'!F46+'Obrazac 2. PPN11'!F46+'Obrazac 2. PPN12'!F46+'Obrazac 2. PPN13'!F46+'Obrazac 2. PPN14'!F46+'Obrazac 2. PPN15'!F46+'Obrazac 2. PPN16'!F46+'Obrazac 2. PPN17'!F46+'Obrazac 2. PPN18'!F46+'Obrazac 2. PPN19'!F46+'Obrazac 2. PPN20'!F46+'Obrazac 2. PPN21'!F46+'Obrazac 2. PPN22'!F46+'Obrazac 2. PPN23'!F46+'Obrazac 2. PPN24'!F46+'Obrazac 2. PPN25'!F46+'Obrazac 2. PPN26'!F46+'Obrazac 2. PPN27'!F46+'Obrazac 2. PPN28'!F46+'Obrazac 2. PPN29'!F46+'Obrazac 2. PPN30'!F46</f>
        <v>10600</v>
      </c>
      <c r="H47" s="49">
        <f>'Obrazac 2. Opšta namjena'!H47+'Obrazac 2. PPN1'!H47+'Obrazac 2. PPN2'!G46+'Obrazac 2. PPN3'!G46+'Obrazac 2. PPN4'!G46+'Obrazac 2. PPN5'!G46+'Obrazac 2. PPN6'!G46+'Obrazac 2. PPN7'!G46+'Obrazac 2. PPN8'!G46+'Obrazac 2. PPN9'!G46+'Obrazac 2. PPN10'!G46+'Obrazac 2. PPN11'!G46+'Obrazac 2. PPN12'!G46+'Obrazac 2. PPN13'!G46+'Obrazac 2. PPN14'!G46+'Obrazac 2. PPN15'!G46+'Obrazac 2. PPN16'!G46+'Obrazac 2. PPN17'!G46+'Obrazac 2. PPN18'!G46+'Obrazac 2. PPN19'!G46+'Obrazac 2. PPN20'!G46+'Obrazac 2. PPN21'!G46+'Obrazac 2. PPN22'!G46+'Obrazac 2. PPN23'!G46+'Obrazac 2. PPN24'!G46+'Obrazac 2. PPN25'!G46+'Obrazac 2. PPN26'!G46+'Obrazac 2. PPN27'!G46+'Obrazac 2. PPN28'!G46+'Obrazac 2. PPN29'!G46+'Obrazac 2. PPN30'!G46</f>
        <v>10470.86</v>
      </c>
      <c r="I47" s="49">
        <f>'Obrazac 2. Opšta namjena'!I47+'Obrazac 2. PPN1'!I47+'Obrazac 2. PPN2'!H46+'Obrazac 2. PPN3'!H46+'Obrazac 2. PPN4'!H46+'Obrazac 2. PPN5'!H46+'Obrazac 2. PPN6'!H46+'Obrazac 2. PPN7'!H46+'Obrazac 2. PPN8'!H46+'Obrazac 2. PPN9'!H46+'Obrazac 2. PPN10'!H46+'Obrazac 2. PPN11'!H46+'Obrazac 2. PPN12'!H46+'Obrazac 2. PPN13'!H46+'Obrazac 2. PPN14'!H46+'Obrazac 2. PPN15'!H46+'Obrazac 2. PPN16'!H46+'Obrazac 2. PPN17'!H46+'Obrazac 2. PPN18'!H46+'Obrazac 2. PPN19'!H46+'Obrazac 2. PPN20'!H46+'Obrazac 2. PPN21'!H46+'Obrazac 2. PPN22'!H46+'Obrazac 2. PPN23'!H46+'Obrazac 2. PPN24'!H46+'Obrazac 2. PPN25'!H46+'Obrazac 2. PPN26'!H46+'Obrazac 2. PPN27'!H46+'Obrazac 2. PPN28'!H46+'Obrazac 2. PPN29'!H46+'Obrazac 2. PPN30'!H46</f>
        <v>3569.67</v>
      </c>
      <c r="J47" s="34">
        <f t="shared" si="0"/>
        <v>0.9878169811320755</v>
      </c>
      <c r="K47" s="33">
        <f t="shared" ref="K47:K70" si="2">SUM(H47/I47)</f>
        <v>2.9332851496076668</v>
      </c>
    </row>
    <row r="48" spans="2:11" ht="25.5" customHeight="1">
      <c r="B48" s="31">
        <v>31</v>
      </c>
      <c r="C48" s="44" t="s">
        <v>7</v>
      </c>
      <c r="D48" s="43">
        <v>821000</v>
      </c>
      <c r="E48" s="100">
        <f>'Obrazac 2. Opšta namjena'!E48+'Obrazac 2. PPN1'!E48+'Obrazac 2. PPN2'!D47+'Obrazac 2. PPN3'!D47+'Obrazac 2. PPN4'!D47+'Obrazac 2. PPN5'!D47+'Obrazac 2. PPN6'!D47+'Obrazac 2. PPN7'!D47+'Obrazac 2. PPN8'!D47+'Obrazac 2. PPN9'!D47+'Obrazac 2. PPN10'!D47+'Obrazac 2. PPN11'!D47+'Obrazac 2. PPN12'!D47+'Obrazac 2. PPN13'!D47+'Obrazac 2. PPN14'!D47+'Obrazac 2. PPN15'!D47+'Obrazac 2. PPN16'!D47+'Obrazac 2. PPN17'!D47+'Obrazac 2. PPN18'!D47+'Obrazac 2. PPN19'!D47+'Obrazac 2. PPN20'!D47+'Obrazac 2. PPN21'!D47+'Obrazac 2. PPN22'!D47+'Obrazac 2. PPN23'!D47+'Obrazac 2. PPN24'!D47+'Obrazac 2. PPN25'!D47+'Obrazac 2. PPN26'!D47+'Obrazac 2. PPN27'!D47+'Obrazac 2. PPN28'!D47+'Obrazac 2. PPN29'!D47+'Obrazac 2. PPN30'!D47</f>
        <v>2000</v>
      </c>
      <c r="F48" s="100">
        <f>'Obrazac 2. Opšta namjena'!F48+'Obrazac 2. PPN1'!F48+'Obrazac 2. PPN2'!E47+'Obrazac 2. PPN3'!E47+'Obrazac 2. PPN4'!E47+'Obrazac 2. PPN5'!E47+'Obrazac 2. PPN6'!E47+'Obrazac 2. PPN7'!E47+'Obrazac 2. PPN8'!E47+'Obrazac 2. PPN9'!E47+'Obrazac 2. PPN10'!E47+'Obrazac 2. PPN11'!E47+'Obrazac 2. PPN12'!E47+'Obrazac 2. PPN13'!E47+'Obrazac 2. PPN14'!E47+'Obrazac 2. PPN15'!E47+'Obrazac 2. PPN16'!E47+'Obrazac 2. PPN17'!E47+'Obrazac 2. PPN18'!E47+'Obrazac 2. PPN19'!E47+'Obrazac 2. PPN20'!E47+'Obrazac 2. PPN21'!E47+'Obrazac 2. PPN22'!E47+'Obrazac 2. PPN23'!E47+'Obrazac 2. PPN24'!E47+'Obrazac 2. PPN25'!E47+'Obrazac 2. PPN26'!E47+'Obrazac 2. PPN27'!E47+'Obrazac 2. PPN28'!E47+'Obrazac 2. PPN29'!E47+'Obrazac 2. PPN30'!E47</f>
        <v>8600</v>
      </c>
      <c r="G48" s="100">
        <f>'Obrazac 2. Opšta namjena'!G48+'Obrazac 2. PPN1'!G48+'Obrazac 2. PPN2'!F47+'Obrazac 2. PPN3'!F47+'Obrazac 2. PPN4'!F47+'Obrazac 2. PPN5'!F47+'Obrazac 2. PPN6'!F47+'Obrazac 2. PPN7'!F47+'Obrazac 2. PPN8'!F47+'Obrazac 2. PPN9'!F47+'Obrazac 2. PPN10'!F47+'Obrazac 2. PPN11'!F47+'Obrazac 2. PPN12'!F47+'Obrazac 2. PPN13'!F47+'Obrazac 2. PPN14'!F47+'Obrazac 2. PPN15'!F47+'Obrazac 2. PPN16'!F47+'Obrazac 2. PPN17'!F47+'Obrazac 2. PPN18'!F47+'Obrazac 2. PPN19'!F47+'Obrazac 2. PPN20'!F47+'Obrazac 2. PPN21'!F47+'Obrazac 2. PPN22'!F47+'Obrazac 2. PPN23'!F47+'Obrazac 2. PPN24'!F47+'Obrazac 2. PPN25'!F47+'Obrazac 2. PPN26'!F47+'Obrazac 2. PPN27'!F47+'Obrazac 2. PPN28'!F47+'Obrazac 2. PPN29'!F47+'Obrazac 2. PPN30'!F47</f>
        <v>10600</v>
      </c>
      <c r="H48" s="100">
        <f>'Obrazac 2. Opšta namjena'!H48+'Obrazac 2. PPN1'!H48+'Obrazac 2. PPN2'!G47+'Obrazac 2. PPN3'!G47+'Obrazac 2. PPN4'!G47+'Obrazac 2. PPN5'!G47+'Obrazac 2. PPN6'!G47+'Obrazac 2. PPN7'!G47+'Obrazac 2. PPN8'!G47+'Obrazac 2. PPN9'!G47+'Obrazac 2. PPN10'!G47+'Obrazac 2. PPN11'!G47+'Obrazac 2. PPN12'!G47+'Obrazac 2. PPN13'!G47+'Obrazac 2. PPN14'!G47+'Obrazac 2. PPN15'!G47+'Obrazac 2. PPN16'!G47+'Obrazac 2. PPN17'!G47+'Obrazac 2. PPN18'!G47+'Obrazac 2. PPN19'!G47+'Obrazac 2. PPN20'!G47+'Obrazac 2. PPN21'!G47+'Obrazac 2. PPN22'!G47+'Obrazac 2. PPN23'!G47+'Obrazac 2. PPN24'!G47+'Obrazac 2. PPN25'!G47+'Obrazac 2. PPN26'!G47+'Obrazac 2. PPN27'!G47+'Obrazac 2. PPN28'!G47+'Obrazac 2. PPN29'!G47+'Obrazac 2. PPN30'!G47</f>
        <v>10470.86</v>
      </c>
      <c r="I48" s="100">
        <f>'Obrazac 2. Opšta namjena'!I48+'Obrazac 2. PPN1'!I48+'Obrazac 2. PPN2'!H47+'Obrazac 2. PPN3'!H47+'Obrazac 2. PPN4'!H47+'Obrazac 2. PPN5'!H47+'Obrazac 2. PPN6'!H47+'Obrazac 2. PPN7'!H47+'Obrazac 2. PPN8'!H47+'Obrazac 2. PPN9'!H47+'Obrazac 2. PPN10'!H47+'Obrazac 2. PPN11'!H47+'Obrazac 2. PPN12'!H47+'Obrazac 2. PPN13'!H47+'Obrazac 2. PPN14'!H47+'Obrazac 2. PPN15'!H47+'Obrazac 2. PPN16'!H47+'Obrazac 2. PPN17'!H47+'Obrazac 2. PPN18'!H47+'Obrazac 2. PPN19'!H47+'Obrazac 2. PPN20'!H47+'Obrazac 2. PPN21'!H47+'Obrazac 2. PPN22'!H47+'Obrazac 2. PPN23'!H47+'Obrazac 2. PPN24'!H47+'Obrazac 2. PPN25'!H47+'Obrazac 2. PPN26'!H47+'Obrazac 2. PPN27'!H47+'Obrazac 2. PPN28'!H47+'Obrazac 2. PPN29'!H47+'Obrazac 2. PPN30'!H47</f>
        <v>3569.67</v>
      </c>
      <c r="J48" s="24">
        <f t="shared" si="0"/>
        <v>0.9878169811320755</v>
      </c>
      <c r="K48" s="23">
        <f t="shared" si="2"/>
        <v>2.9332851496076668</v>
      </c>
    </row>
    <row r="49" spans="2:11" ht="25.5" customHeight="1">
      <c r="B49" s="28">
        <v>32</v>
      </c>
      <c r="C49" s="47" t="s">
        <v>286</v>
      </c>
      <c r="D49" s="30">
        <v>821100</v>
      </c>
      <c r="E49" s="100">
        <f>'Obrazac 2. Opšta namjena'!E49+'Obrazac 2. PPN1'!E49+'Obrazac 2. PPN2'!D48+'Obrazac 2. PPN3'!D48+'Obrazac 2. PPN4'!D48+'Obrazac 2. PPN5'!D48+'Obrazac 2. PPN6'!D48+'Obrazac 2. PPN7'!D48+'Obrazac 2. PPN8'!D48+'Obrazac 2. PPN9'!D48+'Obrazac 2. PPN10'!D48+'Obrazac 2. PPN11'!D48+'Obrazac 2. PPN12'!D48+'Obrazac 2. PPN13'!D48+'Obrazac 2. PPN14'!D48+'Obrazac 2. PPN15'!D48+'Obrazac 2. PPN16'!D48+'Obrazac 2. PPN17'!D48+'Obrazac 2. PPN18'!D48+'Obrazac 2. PPN19'!D48+'Obrazac 2. PPN20'!D48+'Obrazac 2. PPN21'!D48+'Obrazac 2. PPN22'!D48+'Obrazac 2. PPN23'!D48+'Obrazac 2. PPN24'!D48+'Obrazac 2. PPN25'!D48+'Obrazac 2. PPN26'!D48+'Obrazac 2. PPN27'!D48+'Obrazac 2. PPN28'!D48+'Obrazac 2. PPN29'!D48+'Obrazac 2. PPN30'!D48</f>
        <v>0</v>
      </c>
      <c r="F49" s="100">
        <f>'Obrazac 2. Opšta namjena'!F49+'Obrazac 2. PPN1'!F49+'Obrazac 2. PPN2'!E48+'Obrazac 2. PPN3'!E48+'Obrazac 2. PPN4'!E48+'Obrazac 2. PPN5'!E48+'Obrazac 2. PPN6'!E48+'Obrazac 2. PPN7'!E48+'Obrazac 2. PPN8'!E48+'Obrazac 2. PPN9'!E48+'Obrazac 2. PPN10'!E48+'Obrazac 2. PPN11'!E48+'Obrazac 2. PPN12'!E48+'Obrazac 2. PPN13'!E48+'Obrazac 2. PPN14'!E48+'Obrazac 2. PPN15'!E48+'Obrazac 2. PPN16'!E48+'Obrazac 2. PPN17'!E48+'Obrazac 2. PPN18'!E48+'Obrazac 2. PPN19'!E48+'Obrazac 2. PPN20'!E48+'Obrazac 2. PPN21'!E48+'Obrazac 2. PPN22'!E48+'Obrazac 2. PPN23'!E48+'Obrazac 2. PPN24'!E48+'Obrazac 2. PPN25'!E48+'Obrazac 2. PPN26'!E48+'Obrazac 2. PPN27'!E48+'Obrazac 2. PPN28'!E48+'Obrazac 2. PPN29'!E48+'Obrazac 2. PPN30'!E48</f>
        <v>0</v>
      </c>
      <c r="G49" s="100">
        <f>'Obrazac 2. Opšta namjena'!G49+'Obrazac 2. PPN1'!G49+'Obrazac 2. PPN2'!F48+'Obrazac 2. PPN3'!F48+'Obrazac 2. PPN4'!F48+'Obrazac 2. PPN5'!F48+'Obrazac 2. PPN6'!F48+'Obrazac 2. PPN7'!F48+'Obrazac 2. PPN8'!F48+'Obrazac 2. PPN9'!F48+'Obrazac 2. PPN10'!F48+'Obrazac 2. PPN11'!F48+'Obrazac 2. PPN12'!F48+'Obrazac 2. PPN13'!F48+'Obrazac 2. PPN14'!F48+'Obrazac 2. PPN15'!F48+'Obrazac 2. PPN16'!F48+'Obrazac 2. PPN17'!F48+'Obrazac 2. PPN18'!F48+'Obrazac 2. PPN19'!F48+'Obrazac 2. PPN20'!F48+'Obrazac 2. PPN21'!F48+'Obrazac 2. PPN22'!F48+'Obrazac 2. PPN23'!F48+'Obrazac 2. PPN24'!F48+'Obrazac 2. PPN25'!F48+'Obrazac 2. PPN26'!F48+'Obrazac 2. PPN27'!F48+'Obrazac 2. PPN28'!F48+'Obrazac 2. PPN29'!F48+'Obrazac 2. PPN30'!F48</f>
        <v>0</v>
      </c>
      <c r="H49" s="100">
        <f>'Obrazac 2. Opšta namjena'!H49+'Obrazac 2. PPN1'!H49+'Obrazac 2. PPN2'!G48+'Obrazac 2. PPN3'!G48+'Obrazac 2. PPN4'!G48+'Obrazac 2. PPN5'!G48+'Obrazac 2. PPN6'!G48+'Obrazac 2. PPN7'!G48+'Obrazac 2. PPN8'!G48+'Obrazac 2. PPN9'!G48+'Obrazac 2. PPN10'!G48+'Obrazac 2. PPN11'!G48+'Obrazac 2. PPN12'!G48+'Obrazac 2. PPN13'!G48+'Obrazac 2. PPN14'!G48+'Obrazac 2. PPN15'!G48+'Obrazac 2. PPN16'!G48+'Obrazac 2. PPN17'!G48+'Obrazac 2. PPN18'!G48+'Obrazac 2. PPN19'!G48+'Obrazac 2. PPN20'!G48+'Obrazac 2. PPN21'!G48+'Obrazac 2. PPN22'!G48+'Obrazac 2. PPN23'!G48+'Obrazac 2. PPN24'!G48+'Obrazac 2. PPN25'!G48+'Obrazac 2. PPN26'!G48+'Obrazac 2. PPN27'!G48+'Obrazac 2. PPN28'!G48+'Obrazac 2. PPN29'!G48+'Obrazac 2. PPN30'!G48</f>
        <v>0</v>
      </c>
      <c r="I49" s="100">
        <f>'Obrazac 2. Opšta namjena'!I49+'Obrazac 2. PPN1'!I49+'Obrazac 2. PPN2'!H48+'Obrazac 2. PPN3'!H48+'Obrazac 2. PPN4'!H48+'Obrazac 2. PPN5'!H48+'Obrazac 2. PPN6'!H48+'Obrazac 2. PPN7'!H48+'Obrazac 2. PPN8'!H48+'Obrazac 2. PPN9'!H48+'Obrazac 2. PPN10'!H48+'Obrazac 2. PPN11'!H48+'Obrazac 2. PPN12'!H48+'Obrazac 2. PPN13'!H48+'Obrazac 2. PPN14'!H48+'Obrazac 2. PPN15'!H48+'Obrazac 2. PPN16'!H48+'Obrazac 2. PPN17'!H48+'Obrazac 2. PPN18'!H48+'Obrazac 2. PPN19'!H48+'Obrazac 2. PPN20'!H48+'Obrazac 2. PPN21'!H48+'Obrazac 2. PPN22'!H48+'Obrazac 2. PPN23'!H48+'Obrazac 2. PPN24'!H48+'Obrazac 2. PPN25'!H48+'Obrazac 2. PPN26'!H48+'Obrazac 2. PPN27'!H48+'Obrazac 2. PPN28'!H48+'Obrazac 2. PPN29'!H48+'Obrazac 2. PPN30'!H48</f>
        <v>0</v>
      </c>
      <c r="J49" s="24" t="e">
        <f t="shared" si="0"/>
        <v>#DIV/0!</v>
      </c>
      <c r="K49" s="23" t="e">
        <f t="shared" si="2"/>
        <v>#DIV/0!</v>
      </c>
    </row>
    <row r="50" spans="2:11" ht="15" customHeight="1">
      <c r="B50" s="31">
        <v>33</v>
      </c>
      <c r="C50" s="45" t="s">
        <v>285</v>
      </c>
      <c r="D50" s="30">
        <v>821200</v>
      </c>
      <c r="E50" s="100">
        <f>'Obrazac 2. Opšta namjena'!E50+'Obrazac 2. PPN1'!E50+'Obrazac 2. PPN2'!D49+'Obrazac 2. PPN3'!D49+'Obrazac 2. PPN4'!D49+'Obrazac 2. PPN5'!D49+'Obrazac 2. PPN6'!D49+'Obrazac 2. PPN7'!D49+'Obrazac 2. PPN8'!D49+'Obrazac 2. PPN9'!D49+'Obrazac 2. PPN10'!D49+'Obrazac 2. PPN11'!D49+'Obrazac 2. PPN12'!D49+'Obrazac 2. PPN13'!D49+'Obrazac 2. PPN14'!D49+'Obrazac 2. PPN15'!D49+'Obrazac 2. PPN16'!D49+'Obrazac 2. PPN17'!D49+'Obrazac 2. PPN18'!D49+'Obrazac 2. PPN19'!D49+'Obrazac 2. PPN20'!D49+'Obrazac 2. PPN21'!D49+'Obrazac 2. PPN22'!D49+'Obrazac 2. PPN23'!D49+'Obrazac 2. PPN24'!D49+'Obrazac 2. PPN25'!D49+'Obrazac 2. PPN26'!D49+'Obrazac 2. PPN27'!D49+'Obrazac 2. PPN28'!D49+'Obrazac 2. PPN29'!D49+'Obrazac 2. PPN30'!D49</f>
        <v>0</v>
      </c>
      <c r="F50" s="100">
        <f>'Obrazac 2. Opšta namjena'!F50+'Obrazac 2. PPN1'!F50+'Obrazac 2. PPN2'!E49+'Obrazac 2. PPN3'!E49+'Obrazac 2. PPN4'!E49+'Obrazac 2. PPN5'!E49+'Obrazac 2. PPN6'!E49+'Obrazac 2. PPN7'!E49+'Obrazac 2. PPN8'!E49+'Obrazac 2. PPN9'!E49+'Obrazac 2. PPN10'!E49+'Obrazac 2. PPN11'!E49+'Obrazac 2. PPN12'!E49+'Obrazac 2. PPN13'!E49+'Obrazac 2. PPN14'!E49+'Obrazac 2. PPN15'!E49+'Obrazac 2. PPN16'!E49+'Obrazac 2. PPN17'!E49+'Obrazac 2. PPN18'!E49+'Obrazac 2. PPN19'!E49+'Obrazac 2. PPN20'!E49+'Obrazac 2. PPN21'!E49+'Obrazac 2. PPN22'!E49+'Obrazac 2. PPN23'!E49+'Obrazac 2. PPN24'!E49+'Obrazac 2. PPN25'!E49+'Obrazac 2. PPN26'!E49+'Obrazac 2. PPN27'!E49+'Obrazac 2. PPN28'!E49+'Obrazac 2. PPN29'!E49+'Obrazac 2. PPN30'!E49</f>
        <v>0</v>
      </c>
      <c r="G50" s="100">
        <f>'Obrazac 2. Opšta namjena'!G50+'Obrazac 2. PPN1'!G50+'Obrazac 2. PPN2'!F49+'Obrazac 2. PPN3'!F49+'Obrazac 2. PPN4'!F49+'Obrazac 2. PPN5'!F49+'Obrazac 2. PPN6'!F49+'Obrazac 2. PPN7'!F49+'Obrazac 2. PPN8'!F49+'Obrazac 2. PPN9'!F49+'Obrazac 2. PPN10'!F49+'Obrazac 2. PPN11'!F49+'Obrazac 2. PPN12'!F49+'Obrazac 2. PPN13'!F49+'Obrazac 2. PPN14'!F49+'Obrazac 2. PPN15'!F49+'Obrazac 2. PPN16'!F49+'Obrazac 2. PPN17'!F49+'Obrazac 2. PPN18'!F49+'Obrazac 2. PPN19'!F49+'Obrazac 2. PPN20'!F49+'Obrazac 2. PPN21'!F49+'Obrazac 2. PPN22'!F49+'Obrazac 2. PPN23'!F49+'Obrazac 2. PPN24'!F49+'Obrazac 2. PPN25'!F49+'Obrazac 2. PPN26'!F49+'Obrazac 2. PPN27'!F49+'Obrazac 2. PPN28'!F49+'Obrazac 2. PPN29'!F49+'Obrazac 2. PPN30'!F49</f>
        <v>0</v>
      </c>
      <c r="H50" s="100">
        <f>'Obrazac 2. Opšta namjena'!H50+'Obrazac 2. PPN1'!H50+'Obrazac 2. PPN2'!G49+'Obrazac 2. PPN3'!G49+'Obrazac 2. PPN4'!G49+'Obrazac 2. PPN5'!G49+'Obrazac 2. PPN6'!G49+'Obrazac 2. PPN7'!G49+'Obrazac 2. PPN8'!G49+'Obrazac 2. PPN9'!G49+'Obrazac 2. PPN10'!G49+'Obrazac 2. PPN11'!G49+'Obrazac 2. PPN12'!G49+'Obrazac 2. PPN13'!G49+'Obrazac 2. PPN14'!G49+'Obrazac 2. PPN15'!G49+'Obrazac 2. PPN16'!G49+'Obrazac 2. PPN17'!G49+'Obrazac 2. PPN18'!G49+'Obrazac 2. PPN19'!G49+'Obrazac 2. PPN20'!G49+'Obrazac 2. PPN21'!G49+'Obrazac 2. PPN22'!G49+'Obrazac 2. PPN23'!G49+'Obrazac 2. PPN24'!G49+'Obrazac 2. PPN25'!G49+'Obrazac 2. PPN26'!G49+'Obrazac 2. PPN27'!G49+'Obrazac 2. PPN28'!G49+'Obrazac 2. PPN29'!G49+'Obrazac 2. PPN30'!G49</f>
        <v>0</v>
      </c>
      <c r="I50" s="100">
        <f>'Obrazac 2. Opšta namjena'!I50+'Obrazac 2. PPN1'!I50+'Obrazac 2. PPN2'!H49+'Obrazac 2. PPN3'!H49+'Obrazac 2. PPN4'!H49+'Obrazac 2. PPN5'!H49+'Obrazac 2. PPN6'!H49+'Obrazac 2. PPN7'!H49+'Obrazac 2. PPN8'!H49+'Obrazac 2. PPN9'!H49+'Obrazac 2. PPN10'!H49+'Obrazac 2. PPN11'!H49+'Obrazac 2. PPN12'!H49+'Obrazac 2. PPN13'!H49+'Obrazac 2. PPN14'!H49+'Obrazac 2. PPN15'!H49+'Obrazac 2. PPN16'!H49+'Obrazac 2. PPN17'!H49+'Obrazac 2. PPN18'!H49+'Obrazac 2. PPN19'!H49+'Obrazac 2. PPN20'!H49+'Obrazac 2. PPN21'!H49+'Obrazac 2. PPN22'!H49+'Obrazac 2. PPN23'!H49+'Obrazac 2. PPN24'!H49+'Obrazac 2. PPN25'!H49+'Obrazac 2. PPN26'!H49+'Obrazac 2. PPN27'!H49+'Obrazac 2. PPN28'!H49+'Obrazac 2. PPN29'!H49+'Obrazac 2. PPN30'!H49</f>
        <v>0</v>
      </c>
      <c r="J50" s="24" t="e">
        <f t="shared" si="0"/>
        <v>#DIV/0!</v>
      </c>
      <c r="K50" s="23" t="e">
        <f t="shared" si="2"/>
        <v>#DIV/0!</v>
      </c>
    </row>
    <row r="51" spans="2:11" ht="15" customHeight="1">
      <c r="B51" s="28">
        <v>34</v>
      </c>
      <c r="C51" s="45" t="s">
        <v>284</v>
      </c>
      <c r="D51" s="30">
        <v>821300</v>
      </c>
      <c r="E51" s="100">
        <f>'Obrazac 2. Opšta namjena'!E51+'Obrazac 2. PPN1'!E51+'Obrazac 2. PPN2'!D50+'Obrazac 2. PPN3'!D50+'Obrazac 2. PPN4'!D50+'Obrazac 2. PPN5'!D50+'Obrazac 2. PPN6'!D50+'Obrazac 2. PPN7'!D50+'Obrazac 2. PPN8'!D50+'Obrazac 2. PPN9'!D50+'Obrazac 2. PPN10'!D50+'Obrazac 2. PPN11'!D50+'Obrazac 2. PPN12'!D50+'Obrazac 2. PPN13'!D50+'Obrazac 2. PPN14'!D50+'Obrazac 2. PPN15'!D50+'Obrazac 2. PPN16'!D50+'Obrazac 2. PPN17'!D50+'Obrazac 2. PPN18'!D50+'Obrazac 2. PPN19'!D50+'Obrazac 2. PPN20'!D50+'Obrazac 2. PPN21'!D50+'Obrazac 2. PPN22'!D50+'Obrazac 2. PPN23'!D50+'Obrazac 2. PPN24'!D50+'Obrazac 2. PPN25'!D50+'Obrazac 2. PPN26'!D50+'Obrazac 2. PPN27'!D50+'Obrazac 2. PPN28'!D50+'Obrazac 2. PPN29'!D50+'Obrazac 2. PPN30'!D50</f>
        <v>2000</v>
      </c>
      <c r="F51" s="100">
        <f>'Obrazac 2. Opšta namjena'!F51+'Obrazac 2. PPN1'!F51+'Obrazac 2. PPN2'!E50+'Obrazac 2. PPN3'!E50+'Obrazac 2. PPN4'!E50+'Obrazac 2. PPN5'!E50+'Obrazac 2. PPN6'!E50+'Obrazac 2. PPN7'!E50+'Obrazac 2. PPN8'!E50+'Obrazac 2. PPN9'!E50+'Obrazac 2. PPN10'!E50+'Obrazac 2. PPN11'!E50+'Obrazac 2. PPN12'!E50+'Obrazac 2. PPN13'!E50+'Obrazac 2. PPN14'!E50+'Obrazac 2. PPN15'!E50+'Obrazac 2. PPN16'!E50+'Obrazac 2. PPN17'!E50+'Obrazac 2. PPN18'!E50+'Obrazac 2. PPN19'!E50+'Obrazac 2. PPN20'!E50+'Obrazac 2. PPN21'!E50+'Obrazac 2. PPN22'!E50+'Obrazac 2. PPN23'!E50+'Obrazac 2. PPN24'!E50+'Obrazac 2. PPN25'!E50+'Obrazac 2. PPN26'!E50+'Obrazac 2. PPN27'!E50+'Obrazac 2. PPN28'!E50+'Obrazac 2. PPN29'!E50+'Obrazac 2. PPN30'!E50</f>
        <v>8600</v>
      </c>
      <c r="G51" s="100">
        <f>'Obrazac 2. Opšta namjena'!G51+'Obrazac 2. PPN1'!G51+'Obrazac 2. PPN2'!F50+'Obrazac 2. PPN3'!F50+'Obrazac 2. PPN4'!F50+'Obrazac 2. PPN5'!F50+'Obrazac 2. PPN6'!F50+'Obrazac 2. PPN7'!F50+'Obrazac 2. PPN8'!F50+'Obrazac 2. PPN9'!F50+'Obrazac 2. PPN10'!F50+'Obrazac 2. PPN11'!F50+'Obrazac 2. PPN12'!F50+'Obrazac 2. PPN13'!F50+'Obrazac 2. PPN14'!F50+'Obrazac 2. PPN15'!F50+'Obrazac 2. PPN16'!F50+'Obrazac 2. PPN17'!F50+'Obrazac 2. PPN18'!F50+'Obrazac 2. PPN19'!F50+'Obrazac 2. PPN20'!F50+'Obrazac 2. PPN21'!F50+'Obrazac 2. PPN22'!F50+'Obrazac 2. PPN23'!F50+'Obrazac 2. PPN24'!F50+'Obrazac 2. PPN25'!F50+'Obrazac 2. PPN26'!F50+'Obrazac 2. PPN27'!F50+'Obrazac 2. PPN28'!F50+'Obrazac 2. PPN29'!F50+'Obrazac 2. PPN30'!F50</f>
        <v>10600</v>
      </c>
      <c r="H51" s="100">
        <f>'Obrazac 2. Opšta namjena'!H51+'Obrazac 2. PPN1'!H51+'Obrazac 2. PPN2'!G50+'Obrazac 2. PPN3'!G50+'Obrazac 2. PPN4'!G50+'Obrazac 2. PPN5'!G50+'Obrazac 2. PPN6'!G50+'Obrazac 2. PPN7'!G50+'Obrazac 2. PPN8'!G50+'Obrazac 2. PPN9'!G50+'Obrazac 2. PPN10'!G50+'Obrazac 2. PPN11'!G50+'Obrazac 2. PPN12'!G50+'Obrazac 2. PPN13'!G50+'Obrazac 2. PPN14'!G50+'Obrazac 2. PPN15'!G50+'Obrazac 2. PPN16'!G50+'Obrazac 2. PPN17'!G50+'Obrazac 2. PPN18'!G50+'Obrazac 2. PPN19'!G50+'Obrazac 2. PPN20'!G50+'Obrazac 2. PPN21'!G50+'Obrazac 2. PPN22'!G50+'Obrazac 2. PPN23'!G50+'Obrazac 2. PPN24'!G50+'Obrazac 2. PPN25'!G50+'Obrazac 2. PPN26'!G50+'Obrazac 2. PPN27'!G50+'Obrazac 2. PPN28'!G50+'Obrazac 2. PPN29'!G50+'Obrazac 2. PPN30'!G50</f>
        <v>10470.86</v>
      </c>
      <c r="I51" s="100">
        <f>'Obrazac 2. Opšta namjena'!I51+'Obrazac 2. PPN1'!I51+'Obrazac 2. PPN2'!H50+'Obrazac 2. PPN3'!H50+'Obrazac 2. PPN4'!H50+'Obrazac 2. PPN5'!H50+'Obrazac 2. PPN6'!H50+'Obrazac 2. PPN7'!H50+'Obrazac 2. PPN8'!H50+'Obrazac 2. PPN9'!H50+'Obrazac 2. PPN10'!H50+'Obrazac 2. PPN11'!H50+'Obrazac 2. PPN12'!H50+'Obrazac 2. PPN13'!H50+'Obrazac 2. PPN14'!H50+'Obrazac 2. PPN15'!H50+'Obrazac 2. PPN16'!H50+'Obrazac 2. PPN17'!H50+'Obrazac 2. PPN18'!H50+'Obrazac 2. PPN19'!H50+'Obrazac 2. PPN20'!H50+'Obrazac 2. PPN21'!H50+'Obrazac 2. PPN22'!H50+'Obrazac 2. PPN23'!H50+'Obrazac 2. PPN24'!H50+'Obrazac 2. PPN25'!H50+'Obrazac 2. PPN26'!H50+'Obrazac 2. PPN27'!H50+'Obrazac 2. PPN28'!H50+'Obrazac 2. PPN29'!H50+'Obrazac 2. PPN30'!H50</f>
        <v>3569.67</v>
      </c>
      <c r="J51" s="24">
        <f t="shared" si="0"/>
        <v>0.9878169811320755</v>
      </c>
      <c r="K51" s="23">
        <f t="shared" si="2"/>
        <v>2.9332851496076668</v>
      </c>
    </row>
    <row r="52" spans="2:11" ht="15" customHeight="1">
      <c r="B52" s="31">
        <v>35</v>
      </c>
      <c r="C52" s="45" t="s">
        <v>283</v>
      </c>
      <c r="D52" s="30">
        <v>821400</v>
      </c>
      <c r="E52" s="100">
        <f>'Obrazac 2. Opšta namjena'!E52+'Obrazac 2. PPN1'!E52+'Obrazac 2. PPN2'!D51+'Obrazac 2. PPN3'!D51+'Obrazac 2. PPN4'!D51+'Obrazac 2. PPN5'!D51+'Obrazac 2. PPN6'!D51+'Obrazac 2. PPN7'!D51+'Obrazac 2. PPN8'!D51+'Obrazac 2. PPN9'!D51+'Obrazac 2. PPN10'!D51+'Obrazac 2. PPN11'!D51+'Obrazac 2. PPN12'!D51+'Obrazac 2. PPN13'!D51+'Obrazac 2. PPN14'!D51+'Obrazac 2. PPN15'!D51+'Obrazac 2. PPN16'!D51+'Obrazac 2. PPN17'!D51+'Obrazac 2. PPN18'!D51+'Obrazac 2. PPN19'!D51+'Obrazac 2. PPN20'!D51+'Obrazac 2. PPN21'!D51+'Obrazac 2. PPN22'!D51+'Obrazac 2. PPN23'!D51+'Obrazac 2. PPN24'!D51+'Obrazac 2. PPN25'!D51+'Obrazac 2. PPN26'!D51+'Obrazac 2. PPN27'!D51+'Obrazac 2. PPN28'!D51+'Obrazac 2. PPN29'!D51+'Obrazac 2. PPN30'!D51</f>
        <v>0</v>
      </c>
      <c r="F52" s="100">
        <f>'Obrazac 2. Opšta namjena'!F52+'Obrazac 2. PPN1'!F52+'Obrazac 2. PPN2'!E51+'Obrazac 2. PPN3'!E51+'Obrazac 2. PPN4'!E51+'Obrazac 2. PPN5'!E51+'Obrazac 2. PPN6'!E51+'Obrazac 2. PPN7'!E51+'Obrazac 2. PPN8'!E51+'Obrazac 2. PPN9'!E51+'Obrazac 2. PPN10'!E51+'Obrazac 2. PPN11'!E51+'Obrazac 2. PPN12'!E51+'Obrazac 2. PPN13'!E51+'Obrazac 2. PPN14'!E51+'Obrazac 2. PPN15'!E51+'Obrazac 2. PPN16'!E51+'Obrazac 2. PPN17'!E51+'Obrazac 2. PPN18'!E51+'Obrazac 2. PPN19'!E51+'Obrazac 2. PPN20'!E51+'Obrazac 2. PPN21'!E51+'Obrazac 2. PPN22'!E51+'Obrazac 2. PPN23'!E51+'Obrazac 2. PPN24'!E51+'Obrazac 2. PPN25'!E51+'Obrazac 2. PPN26'!E51+'Obrazac 2. PPN27'!E51+'Obrazac 2. PPN28'!E51+'Obrazac 2. PPN29'!E51+'Obrazac 2. PPN30'!E51</f>
        <v>0</v>
      </c>
      <c r="G52" s="100">
        <f>'Obrazac 2. Opšta namjena'!G52+'Obrazac 2. PPN1'!G52+'Obrazac 2. PPN2'!F51+'Obrazac 2. PPN3'!F51+'Obrazac 2. PPN4'!F51+'Obrazac 2. PPN5'!F51+'Obrazac 2. PPN6'!F51+'Obrazac 2. PPN7'!F51+'Obrazac 2. PPN8'!F51+'Obrazac 2. PPN9'!F51+'Obrazac 2. PPN10'!F51+'Obrazac 2. PPN11'!F51+'Obrazac 2. PPN12'!F51+'Obrazac 2. PPN13'!F51+'Obrazac 2. PPN14'!F51+'Obrazac 2. PPN15'!F51+'Obrazac 2. PPN16'!F51+'Obrazac 2. PPN17'!F51+'Obrazac 2. PPN18'!F51+'Obrazac 2. PPN19'!F51+'Obrazac 2. PPN20'!F51+'Obrazac 2. PPN21'!F51+'Obrazac 2. PPN22'!F51+'Obrazac 2. PPN23'!F51+'Obrazac 2. PPN24'!F51+'Obrazac 2. PPN25'!F51+'Obrazac 2. PPN26'!F51+'Obrazac 2. PPN27'!F51+'Obrazac 2. PPN28'!F51+'Obrazac 2. PPN29'!F51+'Obrazac 2. PPN30'!F51</f>
        <v>0</v>
      </c>
      <c r="H52" s="100">
        <f>'Obrazac 2. Opšta namjena'!H52+'Obrazac 2. PPN1'!H52+'Obrazac 2. PPN2'!G51+'Obrazac 2. PPN3'!G51+'Obrazac 2. PPN4'!G51+'Obrazac 2. PPN5'!G51+'Obrazac 2. PPN6'!G51+'Obrazac 2. PPN7'!G51+'Obrazac 2. PPN8'!G51+'Obrazac 2. PPN9'!G51+'Obrazac 2. PPN10'!G51+'Obrazac 2. PPN11'!G51+'Obrazac 2. PPN12'!G51+'Obrazac 2. PPN13'!G51+'Obrazac 2. PPN14'!G51+'Obrazac 2. PPN15'!G51+'Obrazac 2. PPN16'!G51+'Obrazac 2. PPN17'!G51+'Obrazac 2. PPN18'!G51+'Obrazac 2. PPN19'!G51+'Obrazac 2. PPN20'!G51+'Obrazac 2. PPN21'!G51+'Obrazac 2. PPN22'!G51+'Obrazac 2. PPN23'!G51+'Obrazac 2. PPN24'!G51+'Obrazac 2. PPN25'!G51+'Obrazac 2. PPN26'!G51+'Obrazac 2. PPN27'!G51+'Obrazac 2. PPN28'!G51+'Obrazac 2. PPN29'!G51+'Obrazac 2. PPN30'!G51</f>
        <v>0</v>
      </c>
      <c r="I52" s="100">
        <f>'Obrazac 2. Opšta namjena'!I52+'Obrazac 2. PPN1'!I52+'Obrazac 2. PPN2'!H51+'Obrazac 2. PPN3'!H51+'Obrazac 2. PPN4'!H51+'Obrazac 2. PPN5'!H51+'Obrazac 2. PPN6'!H51+'Obrazac 2. PPN7'!H51+'Obrazac 2. PPN8'!H51+'Obrazac 2. PPN9'!H51+'Obrazac 2. PPN10'!H51+'Obrazac 2. PPN11'!H51+'Obrazac 2. PPN12'!H51+'Obrazac 2. PPN13'!H51+'Obrazac 2. PPN14'!H51+'Obrazac 2. PPN15'!H51+'Obrazac 2. PPN16'!H51+'Obrazac 2. PPN17'!H51+'Obrazac 2. PPN18'!H51+'Obrazac 2. PPN19'!H51+'Obrazac 2. PPN20'!H51+'Obrazac 2. PPN21'!H51+'Obrazac 2. PPN22'!H51+'Obrazac 2. PPN23'!H51+'Obrazac 2. PPN24'!H51+'Obrazac 2. PPN25'!H51+'Obrazac 2. PPN26'!H51+'Obrazac 2. PPN27'!H51+'Obrazac 2. PPN28'!H51+'Obrazac 2. PPN29'!H51+'Obrazac 2. PPN30'!H51</f>
        <v>0</v>
      </c>
      <c r="J52" s="24" t="e">
        <f t="shared" si="0"/>
        <v>#DIV/0!</v>
      </c>
      <c r="K52" s="23" t="e">
        <f t="shared" si="2"/>
        <v>#DIV/0!</v>
      </c>
    </row>
    <row r="53" spans="2:11" ht="15" customHeight="1">
      <c r="B53" s="28">
        <v>36</v>
      </c>
      <c r="C53" s="45" t="s">
        <v>282</v>
      </c>
      <c r="D53" s="30">
        <v>821500</v>
      </c>
      <c r="E53" s="100">
        <f>'Obrazac 2. Opšta namjena'!E53+'Obrazac 2. PPN1'!E53+'Obrazac 2. PPN2'!D52+'Obrazac 2. PPN3'!D52+'Obrazac 2. PPN4'!D52+'Obrazac 2. PPN5'!D52+'Obrazac 2. PPN6'!D52+'Obrazac 2. PPN7'!D52+'Obrazac 2. PPN8'!D52+'Obrazac 2. PPN9'!D52+'Obrazac 2. PPN10'!D52+'Obrazac 2. PPN11'!D52+'Obrazac 2. PPN12'!D52+'Obrazac 2. PPN13'!D52+'Obrazac 2. PPN14'!D52+'Obrazac 2. PPN15'!D52+'Obrazac 2. PPN16'!D52+'Obrazac 2. PPN17'!D52+'Obrazac 2. PPN18'!D52+'Obrazac 2. PPN19'!D52+'Obrazac 2. PPN20'!D52+'Obrazac 2. PPN21'!D52+'Obrazac 2. PPN22'!D52+'Obrazac 2. PPN23'!D52+'Obrazac 2. PPN24'!D52+'Obrazac 2. PPN25'!D52+'Obrazac 2. PPN26'!D52+'Obrazac 2. PPN27'!D52+'Obrazac 2. PPN28'!D52+'Obrazac 2. PPN29'!D52+'Obrazac 2. PPN30'!D52</f>
        <v>0</v>
      </c>
      <c r="F53" s="100">
        <f>'Obrazac 2. Opšta namjena'!F53+'Obrazac 2. PPN1'!F53+'Obrazac 2. PPN2'!E52+'Obrazac 2. PPN3'!E52+'Obrazac 2. PPN4'!E52+'Obrazac 2. PPN5'!E52+'Obrazac 2. PPN6'!E52+'Obrazac 2. PPN7'!E52+'Obrazac 2. PPN8'!E52+'Obrazac 2. PPN9'!E52+'Obrazac 2. PPN10'!E52+'Obrazac 2. PPN11'!E52+'Obrazac 2. PPN12'!E52+'Obrazac 2. PPN13'!E52+'Obrazac 2. PPN14'!E52+'Obrazac 2. PPN15'!E52+'Obrazac 2. PPN16'!E52+'Obrazac 2. PPN17'!E52+'Obrazac 2. PPN18'!E52+'Obrazac 2. PPN19'!E52+'Obrazac 2. PPN20'!E52+'Obrazac 2. PPN21'!E52+'Obrazac 2. PPN22'!E52+'Obrazac 2. PPN23'!E52+'Obrazac 2. PPN24'!E52+'Obrazac 2. PPN25'!E52+'Obrazac 2. PPN26'!E52+'Obrazac 2. PPN27'!E52+'Obrazac 2. PPN28'!E52+'Obrazac 2. PPN29'!E52+'Obrazac 2. PPN30'!E52</f>
        <v>0</v>
      </c>
      <c r="G53" s="100">
        <f>'Obrazac 2. Opšta namjena'!G53+'Obrazac 2. PPN1'!G53+'Obrazac 2. PPN2'!F52+'Obrazac 2. PPN3'!F52+'Obrazac 2. PPN4'!F52+'Obrazac 2. PPN5'!F52+'Obrazac 2. PPN6'!F52+'Obrazac 2. PPN7'!F52+'Obrazac 2. PPN8'!F52+'Obrazac 2. PPN9'!F52+'Obrazac 2. PPN10'!F52+'Obrazac 2. PPN11'!F52+'Obrazac 2. PPN12'!F52+'Obrazac 2. PPN13'!F52+'Obrazac 2. PPN14'!F52+'Obrazac 2. PPN15'!F52+'Obrazac 2. PPN16'!F52+'Obrazac 2. PPN17'!F52+'Obrazac 2. PPN18'!F52+'Obrazac 2. PPN19'!F52+'Obrazac 2. PPN20'!F52+'Obrazac 2. PPN21'!F52+'Obrazac 2. PPN22'!F52+'Obrazac 2. PPN23'!F52+'Obrazac 2. PPN24'!F52+'Obrazac 2. PPN25'!F52+'Obrazac 2. PPN26'!F52+'Obrazac 2. PPN27'!F52+'Obrazac 2. PPN28'!F52+'Obrazac 2. PPN29'!F52+'Obrazac 2. PPN30'!F52</f>
        <v>0</v>
      </c>
      <c r="H53" s="100">
        <f>'Obrazac 2. Opšta namjena'!H53+'Obrazac 2. PPN1'!H53+'Obrazac 2. PPN2'!G52+'Obrazac 2. PPN3'!G52+'Obrazac 2. PPN4'!G52+'Obrazac 2. PPN5'!G52+'Obrazac 2. PPN6'!G52+'Obrazac 2. PPN7'!G52+'Obrazac 2. PPN8'!G52+'Obrazac 2. PPN9'!G52+'Obrazac 2. PPN10'!G52+'Obrazac 2. PPN11'!G52+'Obrazac 2. PPN12'!G52+'Obrazac 2. PPN13'!G52+'Obrazac 2. PPN14'!G52+'Obrazac 2. PPN15'!G52+'Obrazac 2. PPN16'!G52+'Obrazac 2. PPN17'!G52+'Obrazac 2. PPN18'!G52+'Obrazac 2. PPN19'!G52+'Obrazac 2. PPN20'!G52+'Obrazac 2. PPN21'!G52+'Obrazac 2. PPN22'!G52+'Obrazac 2. PPN23'!G52+'Obrazac 2. PPN24'!G52+'Obrazac 2. PPN25'!G52+'Obrazac 2. PPN26'!G52+'Obrazac 2. PPN27'!G52+'Obrazac 2. PPN28'!G52+'Obrazac 2. PPN29'!G52+'Obrazac 2. PPN30'!G52</f>
        <v>0</v>
      </c>
      <c r="I53" s="100">
        <f>'Obrazac 2. Opšta namjena'!I53+'Obrazac 2. PPN1'!I53+'Obrazac 2. PPN2'!H52+'Obrazac 2. PPN3'!H52+'Obrazac 2. PPN4'!H52+'Obrazac 2. PPN5'!H52+'Obrazac 2. PPN6'!H52+'Obrazac 2. PPN7'!H52+'Obrazac 2. PPN8'!H52+'Obrazac 2. PPN9'!H52+'Obrazac 2. PPN10'!H52+'Obrazac 2. PPN11'!H52+'Obrazac 2. PPN12'!H52+'Obrazac 2. PPN13'!H52+'Obrazac 2. PPN14'!H52+'Obrazac 2. PPN15'!H52+'Obrazac 2. PPN16'!H52+'Obrazac 2. PPN17'!H52+'Obrazac 2. PPN18'!H52+'Obrazac 2. PPN19'!H52+'Obrazac 2. PPN20'!H52+'Obrazac 2. PPN21'!H52+'Obrazac 2. PPN22'!H52+'Obrazac 2. PPN23'!H52+'Obrazac 2. PPN24'!H52+'Obrazac 2. PPN25'!H52+'Obrazac 2. PPN26'!H52+'Obrazac 2. PPN27'!H52+'Obrazac 2. PPN28'!H52+'Obrazac 2. PPN29'!H52+'Obrazac 2. PPN30'!H52</f>
        <v>0</v>
      </c>
      <c r="J53" s="24" t="e">
        <f t="shared" si="0"/>
        <v>#DIV/0!</v>
      </c>
      <c r="K53" s="23" t="e">
        <f t="shared" si="2"/>
        <v>#DIV/0!</v>
      </c>
    </row>
    <row r="54" spans="2:11" ht="15" customHeight="1">
      <c r="B54" s="31">
        <v>37</v>
      </c>
      <c r="C54" s="45" t="s">
        <v>281</v>
      </c>
      <c r="D54" s="30">
        <v>821600</v>
      </c>
      <c r="E54" s="100">
        <f>'Obrazac 2. Opšta namjena'!E54+'Obrazac 2. PPN1'!E54+'Obrazac 2. PPN2'!D53+'Obrazac 2. PPN3'!D53+'Obrazac 2. PPN4'!D53+'Obrazac 2. PPN5'!D53+'Obrazac 2. PPN6'!D53+'Obrazac 2. PPN7'!D53+'Obrazac 2. PPN8'!D53+'Obrazac 2. PPN9'!D53+'Obrazac 2. PPN10'!D53+'Obrazac 2. PPN11'!D53+'Obrazac 2. PPN12'!D53+'Obrazac 2. PPN13'!D53+'Obrazac 2. PPN14'!D53+'Obrazac 2. PPN15'!D53+'Obrazac 2. PPN16'!D53+'Obrazac 2. PPN17'!D53+'Obrazac 2. PPN18'!D53+'Obrazac 2. PPN19'!D53+'Obrazac 2. PPN20'!D53+'Obrazac 2. PPN21'!D53+'Obrazac 2. PPN22'!D53+'Obrazac 2. PPN23'!D53+'Obrazac 2. PPN24'!D53+'Obrazac 2. PPN25'!D53+'Obrazac 2. PPN26'!D53+'Obrazac 2. PPN27'!D53+'Obrazac 2. PPN28'!D53+'Obrazac 2. PPN29'!D53+'Obrazac 2. PPN30'!D53</f>
        <v>0</v>
      </c>
      <c r="F54" s="100">
        <f>'Obrazac 2. Opšta namjena'!F54+'Obrazac 2. PPN1'!F54+'Obrazac 2. PPN2'!E53+'Obrazac 2. PPN3'!E53+'Obrazac 2. PPN4'!E53+'Obrazac 2. PPN5'!E53+'Obrazac 2. PPN6'!E53+'Obrazac 2. PPN7'!E53+'Obrazac 2. PPN8'!E53+'Obrazac 2. PPN9'!E53+'Obrazac 2. PPN10'!E53+'Obrazac 2. PPN11'!E53+'Obrazac 2. PPN12'!E53+'Obrazac 2. PPN13'!E53+'Obrazac 2. PPN14'!E53+'Obrazac 2. PPN15'!E53+'Obrazac 2. PPN16'!E53+'Obrazac 2. PPN17'!E53+'Obrazac 2. PPN18'!E53+'Obrazac 2. PPN19'!E53+'Obrazac 2. PPN20'!E53+'Obrazac 2. PPN21'!E53+'Obrazac 2. PPN22'!E53+'Obrazac 2. PPN23'!E53+'Obrazac 2. PPN24'!E53+'Obrazac 2. PPN25'!E53+'Obrazac 2. PPN26'!E53+'Obrazac 2. PPN27'!E53+'Obrazac 2. PPN28'!E53+'Obrazac 2. PPN29'!E53+'Obrazac 2. PPN30'!E53</f>
        <v>0</v>
      </c>
      <c r="G54" s="100">
        <f>'Obrazac 2. Opšta namjena'!G54+'Obrazac 2. PPN1'!G54+'Obrazac 2. PPN2'!F53+'Obrazac 2. PPN3'!F53+'Obrazac 2. PPN4'!F53+'Obrazac 2. PPN5'!F53+'Obrazac 2. PPN6'!F53+'Obrazac 2. PPN7'!F53+'Obrazac 2. PPN8'!F53+'Obrazac 2. PPN9'!F53+'Obrazac 2. PPN10'!F53+'Obrazac 2. PPN11'!F53+'Obrazac 2. PPN12'!F53+'Obrazac 2. PPN13'!F53+'Obrazac 2. PPN14'!F53+'Obrazac 2. PPN15'!F53+'Obrazac 2. PPN16'!F53+'Obrazac 2. PPN17'!F53+'Obrazac 2. PPN18'!F53+'Obrazac 2. PPN19'!F53+'Obrazac 2. PPN20'!F53+'Obrazac 2. PPN21'!F53+'Obrazac 2. PPN22'!F53+'Obrazac 2. PPN23'!F53+'Obrazac 2. PPN24'!F53+'Obrazac 2. PPN25'!F53+'Obrazac 2. PPN26'!F53+'Obrazac 2. PPN27'!F53+'Obrazac 2. PPN28'!F53+'Obrazac 2. PPN29'!F53+'Obrazac 2. PPN30'!F53</f>
        <v>0</v>
      </c>
      <c r="H54" s="100">
        <f>'Obrazac 2. Opšta namjena'!H54+'Obrazac 2. PPN1'!H54+'Obrazac 2. PPN2'!G53+'Obrazac 2. PPN3'!G53+'Obrazac 2. PPN4'!G53+'Obrazac 2. PPN5'!G53+'Obrazac 2. PPN6'!G53+'Obrazac 2. PPN7'!G53+'Obrazac 2. PPN8'!G53+'Obrazac 2. PPN9'!G53+'Obrazac 2. PPN10'!G53+'Obrazac 2. PPN11'!G53+'Obrazac 2. PPN12'!G53+'Obrazac 2. PPN13'!G53+'Obrazac 2. PPN14'!G53+'Obrazac 2. PPN15'!G53+'Obrazac 2. PPN16'!G53+'Obrazac 2. PPN17'!G53+'Obrazac 2. PPN18'!G53+'Obrazac 2. PPN19'!G53+'Obrazac 2. PPN20'!G53+'Obrazac 2. PPN21'!G53+'Obrazac 2. PPN22'!G53+'Obrazac 2. PPN23'!G53+'Obrazac 2. PPN24'!G53+'Obrazac 2. PPN25'!G53+'Obrazac 2. PPN26'!G53+'Obrazac 2. PPN27'!G53+'Obrazac 2. PPN28'!G53+'Obrazac 2. PPN29'!G53+'Obrazac 2. PPN30'!G53</f>
        <v>0</v>
      </c>
      <c r="I54" s="100">
        <f>'Obrazac 2. Opšta namjena'!I54+'Obrazac 2. PPN1'!I54+'Obrazac 2. PPN2'!H53+'Obrazac 2. PPN3'!H53+'Obrazac 2. PPN4'!H53+'Obrazac 2. PPN5'!H53+'Obrazac 2. PPN6'!H53+'Obrazac 2. PPN7'!H53+'Obrazac 2. PPN8'!H53+'Obrazac 2. PPN9'!H53+'Obrazac 2. PPN10'!H53+'Obrazac 2. PPN11'!H53+'Obrazac 2. PPN12'!H53+'Obrazac 2. PPN13'!H53+'Obrazac 2. PPN14'!H53+'Obrazac 2. PPN15'!H53+'Obrazac 2. PPN16'!H53+'Obrazac 2. PPN17'!H53+'Obrazac 2. PPN18'!H53+'Obrazac 2. PPN19'!H53+'Obrazac 2. PPN20'!H53+'Obrazac 2. PPN21'!H53+'Obrazac 2. PPN22'!H53+'Obrazac 2. PPN23'!H53+'Obrazac 2. PPN24'!H53+'Obrazac 2. PPN25'!H53+'Obrazac 2. PPN26'!H53+'Obrazac 2. PPN27'!H53+'Obrazac 2. PPN28'!H53+'Obrazac 2. PPN29'!H53+'Obrazac 2. PPN30'!H53</f>
        <v>0</v>
      </c>
      <c r="J54" s="24" t="e">
        <f t="shared" si="0"/>
        <v>#DIV/0!</v>
      </c>
      <c r="K54" s="23" t="e">
        <f t="shared" si="2"/>
        <v>#DIV/0!</v>
      </c>
    </row>
    <row r="55" spans="2:11" ht="15" customHeight="1">
      <c r="B55" s="28">
        <v>38</v>
      </c>
      <c r="C55" s="44" t="s">
        <v>8</v>
      </c>
      <c r="D55" s="43">
        <v>615000</v>
      </c>
      <c r="E55" s="100">
        <f>'Obrazac 2. Opšta namjena'!E55+'Obrazac 2. PPN1'!E55+'Obrazac 2. PPN2'!D54+'Obrazac 2. PPN3'!D54+'Obrazac 2. PPN4'!D54+'Obrazac 2. PPN5'!D54+'Obrazac 2. PPN6'!D54+'Obrazac 2. PPN7'!D54+'Obrazac 2. PPN8'!D54+'Obrazac 2. PPN9'!D54+'Obrazac 2. PPN10'!D54+'Obrazac 2. PPN11'!D54+'Obrazac 2. PPN12'!D54+'Obrazac 2. PPN13'!D54+'Obrazac 2. PPN14'!D54+'Obrazac 2. PPN15'!D54+'Obrazac 2. PPN16'!D54+'Obrazac 2. PPN17'!D54+'Obrazac 2. PPN18'!D54+'Obrazac 2. PPN19'!D54+'Obrazac 2. PPN20'!D54+'Obrazac 2. PPN21'!D54+'Obrazac 2. PPN22'!D54+'Obrazac 2. PPN23'!D54+'Obrazac 2. PPN24'!D54+'Obrazac 2. PPN25'!D54+'Obrazac 2. PPN26'!D54+'Obrazac 2. PPN27'!D54+'Obrazac 2. PPN28'!D54+'Obrazac 2. PPN29'!D54+'Obrazac 2. PPN30'!D54</f>
        <v>0</v>
      </c>
      <c r="F55" s="100">
        <f>'Obrazac 2. Opšta namjena'!F55+'Obrazac 2. PPN1'!F55+'Obrazac 2. PPN2'!E54+'Obrazac 2. PPN3'!E54+'Obrazac 2. PPN4'!E54+'Obrazac 2. PPN5'!E54+'Obrazac 2. PPN6'!E54+'Obrazac 2. PPN7'!E54+'Obrazac 2. PPN8'!E54+'Obrazac 2. PPN9'!E54+'Obrazac 2. PPN10'!E54+'Obrazac 2. PPN11'!E54+'Obrazac 2. PPN12'!E54+'Obrazac 2. PPN13'!E54+'Obrazac 2. PPN14'!E54+'Obrazac 2. PPN15'!E54+'Obrazac 2. PPN16'!E54+'Obrazac 2. PPN17'!E54+'Obrazac 2. PPN18'!E54+'Obrazac 2. PPN19'!E54+'Obrazac 2. PPN20'!E54+'Obrazac 2. PPN21'!E54+'Obrazac 2. PPN22'!E54+'Obrazac 2. PPN23'!E54+'Obrazac 2. PPN24'!E54+'Obrazac 2. PPN25'!E54+'Obrazac 2. PPN26'!E54+'Obrazac 2. PPN27'!E54+'Obrazac 2. PPN28'!E54+'Obrazac 2. PPN29'!E54+'Obrazac 2. PPN30'!E54</f>
        <v>0</v>
      </c>
      <c r="G55" s="100">
        <f>'Obrazac 2. Opšta namjena'!G55+'Obrazac 2. PPN1'!G55+'Obrazac 2. PPN2'!F54+'Obrazac 2. PPN3'!F54+'Obrazac 2. PPN4'!F54+'Obrazac 2. PPN5'!F54+'Obrazac 2. PPN6'!F54+'Obrazac 2. PPN7'!F54+'Obrazac 2. PPN8'!F54+'Obrazac 2. PPN9'!F54+'Obrazac 2. PPN10'!F54+'Obrazac 2. PPN11'!F54+'Obrazac 2. PPN12'!F54+'Obrazac 2. PPN13'!F54+'Obrazac 2. PPN14'!F54+'Obrazac 2. PPN15'!F54+'Obrazac 2. PPN16'!F54+'Obrazac 2. PPN17'!F54+'Obrazac 2. PPN18'!F54+'Obrazac 2. PPN19'!F54+'Obrazac 2. PPN20'!F54+'Obrazac 2. PPN21'!F54+'Obrazac 2. PPN22'!F54+'Obrazac 2. PPN23'!F54+'Obrazac 2. PPN24'!F54+'Obrazac 2. PPN25'!F54+'Obrazac 2. PPN26'!F54+'Obrazac 2. PPN27'!F54+'Obrazac 2. PPN28'!F54+'Obrazac 2. PPN29'!F54+'Obrazac 2. PPN30'!F54</f>
        <v>0</v>
      </c>
      <c r="H55" s="100">
        <f>'Obrazac 2. Opšta namjena'!H55+'Obrazac 2. PPN1'!H55+'Obrazac 2. PPN2'!G54+'Obrazac 2. PPN3'!G54+'Obrazac 2. PPN4'!G54+'Obrazac 2. PPN5'!G54+'Obrazac 2. PPN6'!G54+'Obrazac 2. PPN7'!G54+'Obrazac 2. PPN8'!G54+'Obrazac 2. PPN9'!G54+'Obrazac 2. PPN10'!G54+'Obrazac 2. PPN11'!G54+'Obrazac 2. PPN12'!G54+'Obrazac 2. PPN13'!G54+'Obrazac 2. PPN14'!G54+'Obrazac 2. PPN15'!G54+'Obrazac 2. PPN16'!G54+'Obrazac 2. PPN17'!G54+'Obrazac 2. PPN18'!G54+'Obrazac 2. PPN19'!G54+'Obrazac 2. PPN20'!G54+'Obrazac 2. PPN21'!G54+'Obrazac 2. PPN22'!G54+'Obrazac 2. PPN23'!G54+'Obrazac 2. PPN24'!G54+'Obrazac 2. PPN25'!G54+'Obrazac 2. PPN26'!G54+'Obrazac 2. PPN27'!G54+'Obrazac 2. PPN28'!G54+'Obrazac 2. PPN29'!G54+'Obrazac 2. PPN30'!G54</f>
        <v>0</v>
      </c>
      <c r="I55" s="100">
        <f>'Obrazac 2. Opšta namjena'!I55+'Obrazac 2. PPN1'!I55+'Obrazac 2. PPN2'!H54+'Obrazac 2. PPN3'!H54+'Obrazac 2. PPN4'!H54+'Obrazac 2. PPN5'!H54+'Obrazac 2. PPN6'!H54+'Obrazac 2. PPN7'!H54+'Obrazac 2. PPN8'!H54+'Obrazac 2. PPN9'!H54+'Obrazac 2. PPN10'!H54+'Obrazac 2. PPN11'!H54+'Obrazac 2. PPN12'!H54+'Obrazac 2. PPN13'!H54+'Obrazac 2. PPN14'!H54+'Obrazac 2. PPN15'!H54+'Obrazac 2. PPN16'!H54+'Obrazac 2. PPN17'!H54+'Obrazac 2. PPN18'!H54+'Obrazac 2. PPN19'!H54+'Obrazac 2. PPN20'!H54+'Obrazac 2. PPN21'!H54+'Obrazac 2. PPN22'!H54+'Obrazac 2. PPN23'!H54+'Obrazac 2. PPN24'!H54+'Obrazac 2. PPN25'!H54+'Obrazac 2. PPN26'!H54+'Obrazac 2. PPN27'!H54+'Obrazac 2. PPN28'!H54+'Obrazac 2. PPN29'!H54+'Obrazac 2. PPN30'!H54</f>
        <v>0</v>
      </c>
      <c r="J55" s="24" t="e">
        <f t="shared" si="0"/>
        <v>#DIV/0!</v>
      </c>
      <c r="K55" s="23" t="e">
        <f t="shared" si="2"/>
        <v>#DIV/0!</v>
      </c>
    </row>
    <row r="56" spans="2:11" ht="15" customHeight="1">
      <c r="B56" s="31">
        <v>39</v>
      </c>
      <c r="C56" s="39" t="s">
        <v>280</v>
      </c>
      <c r="D56" s="41">
        <v>615100</v>
      </c>
      <c r="E56" s="100">
        <f>'Obrazac 2. Opšta namjena'!E56+'Obrazac 2. PPN1'!E56+'Obrazac 2. PPN2'!D55+'Obrazac 2. PPN3'!D55+'Obrazac 2. PPN4'!D55+'Obrazac 2. PPN5'!D55+'Obrazac 2. PPN6'!D55+'Obrazac 2. PPN7'!D55+'Obrazac 2. PPN8'!D55+'Obrazac 2. PPN9'!D55+'Obrazac 2. PPN10'!D55+'Obrazac 2. PPN11'!D55+'Obrazac 2. PPN12'!D55+'Obrazac 2. PPN13'!D55+'Obrazac 2. PPN14'!D55+'Obrazac 2. PPN15'!D55+'Obrazac 2. PPN16'!D55+'Obrazac 2. PPN17'!D55+'Obrazac 2. PPN18'!D55+'Obrazac 2. PPN19'!D55+'Obrazac 2. PPN20'!D55+'Obrazac 2. PPN21'!D55+'Obrazac 2. PPN22'!D55+'Obrazac 2. PPN23'!D55+'Obrazac 2. PPN24'!D55+'Obrazac 2. PPN25'!D55+'Obrazac 2. PPN26'!D55+'Obrazac 2. PPN27'!D55+'Obrazac 2. PPN28'!D55+'Obrazac 2. PPN29'!D55+'Obrazac 2. PPN30'!D55</f>
        <v>0</v>
      </c>
      <c r="F56" s="100">
        <f>'Obrazac 2. Opšta namjena'!F56+'Obrazac 2. PPN1'!F56+'Obrazac 2. PPN2'!E55+'Obrazac 2. PPN3'!E55+'Obrazac 2. PPN4'!E55+'Obrazac 2. PPN5'!E55+'Obrazac 2. PPN6'!E55+'Obrazac 2. PPN7'!E55+'Obrazac 2. PPN8'!E55+'Obrazac 2. PPN9'!E55+'Obrazac 2. PPN10'!E55+'Obrazac 2. PPN11'!E55+'Obrazac 2. PPN12'!E55+'Obrazac 2. PPN13'!E55+'Obrazac 2. PPN14'!E55+'Obrazac 2. PPN15'!E55+'Obrazac 2. PPN16'!E55+'Obrazac 2. PPN17'!E55+'Obrazac 2. PPN18'!E55+'Obrazac 2. PPN19'!E55+'Obrazac 2. PPN20'!E55+'Obrazac 2. PPN21'!E55+'Obrazac 2. PPN22'!E55+'Obrazac 2. PPN23'!E55+'Obrazac 2. PPN24'!E55+'Obrazac 2. PPN25'!E55+'Obrazac 2. PPN26'!E55+'Obrazac 2. PPN27'!E55+'Obrazac 2. PPN28'!E55+'Obrazac 2. PPN29'!E55+'Obrazac 2. PPN30'!E55</f>
        <v>0</v>
      </c>
      <c r="G56" s="100">
        <f>'Obrazac 2. Opšta namjena'!G56+'Obrazac 2. PPN1'!G56+'Obrazac 2. PPN2'!F55+'Obrazac 2. PPN3'!F55+'Obrazac 2. PPN4'!F55+'Obrazac 2. PPN5'!F55+'Obrazac 2. PPN6'!F55+'Obrazac 2. PPN7'!F55+'Obrazac 2. PPN8'!F55+'Obrazac 2. PPN9'!F55+'Obrazac 2. PPN10'!F55+'Obrazac 2. PPN11'!F55+'Obrazac 2. PPN12'!F55+'Obrazac 2. PPN13'!F55+'Obrazac 2. PPN14'!F55+'Obrazac 2. PPN15'!F55+'Obrazac 2. PPN16'!F55+'Obrazac 2. PPN17'!F55+'Obrazac 2. PPN18'!F55+'Obrazac 2. PPN19'!F55+'Obrazac 2. PPN20'!F55+'Obrazac 2. PPN21'!F55+'Obrazac 2. PPN22'!F55+'Obrazac 2. PPN23'!F55+'Obrazac 2. PPN24'!F55+'Obrazac 2. PPN25'!F55+'Obrazac 2. PPN26'!F55+'Obrazac 2. PPN27'!F55+'Obrazac 2. PPN28'!F55+'Obrazac 2. PPN29'!F55+'Obrazac 2. PPN30'!F55</f>
        <v>0</v>
      </c>
      <c r="H56" s="100">
        <f>'Obrazac 2. Opšta namjena'!H56+'Obrazac 2. PPN1'!H56+'Obrazac 2. PPN2'!G55+'Obrazac 2. PPN3'!G55+'Obrazac 2. PPN4'!G55+'Obrazac 2. PPN5'!G55+'Obrazac 2. PPN6'!G55+'Obrazac 2. PPN7'!G55+'Obrazac 2. PPN8'!G55+'Obrazac 2. PPN9'!G55+'Obrazac 2. PPN10'!G55+'Obrazac 2. PPN11'!G55+'Obrazac 2. PPN12'!G55+'Obrazac 2. PPN13'!G55+'Obrazac 2. PPN14'!G55+'Obrazac 2. PPN15'!G55+'Obrazac 2. PPN16'!G55+'Obrazac 2. PPN17'!G55+'Obrazac 2. PPN18'!G55+'Obrazac 2. PPN19'!G55+'Obrazac 2. PPN20'!G55+'Obrazac 2. PPN21'!G55+'Obrazac 2. PPN22'!G55+'Obrazac 2. PPN23'!G55+'Obrazac 2. PPN24'!G55+'Obrazac 2. PPN25'!G55+'Obrazac 2. PPN26'!G55+'Obrazac 2. PPN27'!G55+'Obrazac 2. PPN28'!G55+'Obrazac 2. PPN29'!G55+'Obrazac 2. PPN30'!G55</f>
        <v>0</v>
      </c>
      <c r="I56" s="100">
        <f>'Obrazac 2. Opšta namjena'!I56+'Obrazac 2. PPN1'!I56+'Obrazac 2. PPN2'!H55+'Obrazac 2. PPN3'!H55+'Obrazac 2. PPN4'!H55+'Obrazac 2. PPN5'!H55+'Obrazac 2. PPN6'!H55+'Obrazac 2. PPN7'!H55+'Obrazac 2. PPN8'!H55+'Obrazac 2. PPN9'!H55+'Obrazac 2. PPN10'!H55+'Obrazac 2. PPN11'!H55+'Obrazac 2. PPN12'!H55+'Obrazac 2. PPN13'!H55+'Obrazac 2. PPN14'!H55+'Obrazac 2. PPN15'!H55+'Obrazac 2. PPN16'!H55+'Obrazac 2. PPN17'!H55+'Obrazac 2. PPN18'!H55+'Obrazac 2. PPN19'!H55+'Obrazac 2. PPN20'!H55+'Obrazac 2. PPN21'!H55+'Obrazac 2. PPN22'!H55+'Obrazac 2. PPN23'!H55+'Obrazac 2. PPN24'!H55+'Obrazac 2. PPN25'!H55+'Obrazac 2. PPN26'!H55+'Obrazac 2. PPN27'!H55+'Obrazac 2. PPN28'!H55+'Obrazac 2. PPN29'!H55+'Obrazac 2. PPN30'!H55</f>
        <v>0</v>
      </c>
      <c r="J56" s="24" t="e">
        <f t="shared" si="0"/>
        <v>#DIV/0!</v>
      </c>
      <c r="K56" s="23" t="e">
        <f t="shared" si="2"/>
        <v>#DIV/0!</v>
      </c>
    </row>
    <row r="57" spans="2:11" ht="25.5" customHeight="1">
      <c r="B57" s="28">
        <v>40</v>
      </c>
      <c r="C57" s="37" t="s">
        <v>45</v>
      </c>
      <c r="D57" s="30">
        <v>615200</v>
      </c>
      <c r="E57" s="100">
        <f>'Obrazac 2. Opšta namjena'!E57+'Obrazac 2. PPN1'!E57+'Obrazac 2. PPN2'!D56+'Obrazac 2. PPN3'!D56+'Obrazac 2. PPN4'!D56+'Obrazac 2. PPN5'!D56+'Obrazac 2. PPN6'!D56+'Obrazac 2. PPN7'!D56+'Obrazac 2. PPN8'!D56+'Obrazac 2. PPN9'!D56+'Obrazac 2. PPN10'!D56+'Obrazac 2. PPN11'!D56+'Obrazac 2. PPN12'!D56+'Obrazac 2. PPN13'!D56+'Obrazac 2. PPN14'!D56+'Obrazac 2. PPN15'!D56+'Obrazac 2. PPN16'!D56+'Obrazac 2. PPN17'!D56+'Obrazac 2. PPN18'!D56+'Obrazac 2. PPN19'!D56+'Obrazac 2. PPN20'!D56+'Obrazac 2. PPN21'!D56+'Obrazac 2. PPN22'!D56+'Obrazac 2. PPN23'!D56+'Obrazac 2. PPN24'!D56+'Obrazac 2. PPN25'!D56+'Obrazac 2. PPN26'!D56+'Obrazac 2. PPN27'!D56+'Obrazac 2. PPN28'!D56+'Obrazac 2. PPN29'!D56+'Obrazac 2. PPN30'!D56</f>
        <v>0</v>
      </c>
      <c r="F57" s="100">
        <f>'Obrazac 2. Opšta namjena'!F57+'Obrazac 2. PPN1'!F57+'Obrazac 2. PPN2'!E56+'Obrazac 2. PPN3'!E56+'Obrazac 2. PPN4'!E56+'Obrazac 2. PPN5'!E56+'Obrazac 2. PPN6'!E56+'Obrazac 2. PPN7'!E56+'Obrazac 2. PPN8'!E56+'Obrazac 2. PPN9'!E56+'Obrazac 2. PPN10'!E56+'Obrazac 2. PPN11'!E56+'Obrazac 2. PPN12'!E56+'Obrazac 2. PPN13'!E56+'Obrazac 2. PPN14'!E56+'Obrazac 2. PPN15'!E56+'Obrazac 2. PPN16'!E56+'Obrazac 2. PPN17'!E56+'Obrazac 2. PPN18'!E56+'Obrazac 2. PPN19'!E56+'Obrazac 2. PPN20'!E56+'Obrazac 2. PPN21'!E56+'Obrazac 2. PPN22'!E56+'Obrazac 2. PPN23'!E56+'Obrazac 2. PPN24'!E56+'Obrazac 2. PPN25'!E56+'Obrazac 2. PPN26'!E56+'Obrazac 2. PPN27'!E56+'Obrazac 2. PPN28'!E56+'Obrazac 2. PPN29'!E56+'Obrazac 2. PPN30'!E56</f>
        <v>0</v>
      </c>
      <c r="G57" s="100">
        <f>'Obrazac 2. Opšta namjena'!G57+'Obrazac 2. PPN1'!G57+'Obrazac 2. PPN2'!F56+'Obrazac 2. PPN3'!F56+'Obrazac 2. PPN4'!F56+'Obrazac 2. PPN5'!F56+'Obrazac 2. PPN6'!F56+'Obrazac 2. PPN7'!F56+'Obrazac 2. PPN8'!F56+'Obrazac 2. PPN9'!F56+'Obrazac 2. PPN10'!F56+'Obrazac 2. PPN11'!F56+'Obrazac 2. PPN12'!F56+'Obrazac 2. PPN13'!F56+'Obrazac 2. PPN14'!F56+'Obrazac 2. PPN15'!F56+'Obrazac 2. PPN16'!F56+'Obrazac 2. PPN17'!F56+'Obrazac 2. PPN18'!F56+'Obrazac 2. PPN19'!F56+'Obrazac 2. PPN20'!F56+'Obrazac 2. PPN21'!F56+'Obrazac 2. PPN22'!F56+'Obrazac 2. PPN23'!F56+'Obrazac 2. PPN24'!F56+'Obrazac 2. PPN25'!F56+'Obrazac 2. PPN26'!F56+'Obrazac 2. PPN27'!F56+'Obrazac 2. PPN28'!F56+'Obrazac 2. PPN29'!F56+'Obrazac 2. PPN30'!F56</f>
        <v>0</v>
      </c>
      <c r="H57" s="100">
        <f>'Obrazac 2. Opšta namjena'!H57+'Obrazac 2. PPN1'!H57+'Obrazac 2. PPN2'!G56+'Obrazac 2. PPN3'!G56+'Obrazac 2. PPN4'!G56+'Obrazac 2. PPN5'!G56+'Obrazac 2. PPN6'!G56+'Obrazac 2. PPN7'!G56+'Obrazac 2. PPN8'!G56+'Obrazac 2. PPN9'!G56+'Obrazac 2. PPN10'!G56+'Obrazac 2. PPN11'!G56+'Obrazac 2. PPN12'!G56+'Obrazac 2. PPN13'!G56+'Obrazac 2. PPN14'!G56+'Obrazac 2. PPN15'!G56+'Obrazac 2. PPN16'!G56+'Obrazac 2. PPN17'!G56+'Obrazac 2. PPN18'!G56+'Obrazac 2. PPN19'!G56+'Obrazac 2. PPN20'!G56+'Obrazac 2. PPN21'!G56+'Obrazac 2. PPN22'!G56+'Obrazac 2. PPN23'!G56+'Obrazac 2. PPN24'!G56+'Obrazac 2. PPN25'!G56+'Obrazac 2. PPN26'!G56+'Obrazac 2. PPN27'!G56+'Obrazac 2. PPN28'!G56+'Obrazac 2. PPN29'!G56+'Obrazac 2. PPN30'!G56</f>
        <v>0</v>
      </c>
      <c r="I57" s="100">
        <f>'Obrazac 2. Opšta namjena'!I57+'Obrazac 2. PPN1'!I57+'Obrazac 2. PPN2'!H56+'Obrazac 2. PPN3'!H56+'Obrazac 2. PPN4'!H56+'Obrazac 2. PPN5'!H56+'Obrazac 2. PPN6'!H56+'Obrazac 2. PPN7'!H56+'Obrazac 2. PPN8'!H56+'Obrazac 2. PPN9'!H56+'Obrazac 2. PPN10'!H56+'Obrazac 2. PPN11'!H56+'Obrazac 2. PPN12'!H56+'Obrazac 2. PPN13'!H56+'Obrazac 2. PPN14'!H56+'Obrazac 2. PPN15'!H56+'Obrazac 2. PPN16'!H56+'Obrazac 2. PPN17'!H56+'Obrazac 2. PPN18'!H56+'Obrazac 2. PPN19'!H56+'Obrazac 2. PPN20'!H56+'Obrazac 2. PPN21'!H56+'Obrazac 2. PPN22'!H56+'Obrazac 2. PPN23'!H56+'Obrazac 2. PPN24'!H56+'Obrazac 2. PPN25'!H56+'Obrazac 2. PPN26'!H56+'Obrazac 2. PPN27'!H56+'Obrazac 2. PPN28'!H56+'Obrazac 2. PPN29'!H56+'Obrazac 2. PPN30'!H56</f>
        <v>0</v>
      </c>
      <c r="J57" s="24" t="e">
        <f t="shared" si="0"/>
        <v>#DIV/0!</v>
      </c>
      <c r="K57" s="23" t="e">
        <f t="shared" si="2"/>
        <v>#DIV/0!</v>
      </c>
    </row>
    <row r="58" spans="2:11" ht="15" customHeight="1">
      <c r="B58" s="31">
        <v>41</v>
      </c>
      <c r="C58" s="39" t="s">
        <v>279</v>
      </c>
      <c r="D58" s="30">
        <v>615300</v>
      </c>
      <c r="E58" s="100">
        <f>'Obrazac 2. Opšta namjena'!E58+'Obrazac 2. PPN1'!E58+'Obrazac 2. PPN2'!D57+'Obrazac 2. PPN3'!D57+'Obrazac 2. PPN4'!D57+'Obrazac 2. PPN5'!D57+'Obrazac 2. PPN6'!D57+'Obrazac 2. PPN7'!D57+'Obrazac 2. PPN8'!D57+'Obrazac 2. PPN9'!D57+'Obrazac 2. PPN10'!D57+'Obrazac 2. PPN11'!D57+'Obrazac 2. PPN12'!D57+'Obrazac 2. PPN13'!D57+'Obrazac 2. PPN14'!D57+'Obrazac 2. PPN15'!D57+'Obrazac 2. PPN16'!D57+'Obrazac 2. PPN17'!D57+'Obrazac 2. PPN18'!D57+'Obrazac 2. PPN19'!D57+'Obrazac 2. PPN20'!D57+'Obrazac 2. PPN21'!D57+'Obrazac 2. PPN22'!D57+'Obrazac 2. PPN23'!D57+'Obrazac 2. PPN24'!D57+'Obrazac 2. PPN25'!D57+'Obrazac 2. PPN26'!D57+'Obrazac 2. PPN27'!D57+'Obrazac 2. PPN28'!D57+'Obrazac 2. PPN29'!D57+'Obrazac 2. PPN30'!D57</f>
        <v>0</v>
      </c>
      <c r="F58" s="100">
        <f>'Obrazac 2. Opšta namjena'!F58+'Obrazac 2. PPN1'!F58+'Obrazac 2. PPN2'!E57+'Obrazac 2. PPN3'!E57+'Obrazac 2. PPN4'!E57+'Obrazac 2. PPN5'!E57+'Obrazac 2. PPN6'!E57+'Obrazac 2. PPN7'!E57+'Obrazac 2. PPN8'!E57+'Obrazac 2. PPN9'!E57+'Obrazac 2. PPN10'!E57+'Obrazac 2. PPN11'!E57+'Obrazac 2. PPN12'!E57+'Obrazac 2. PPN13'!E57+'Obrazac 2. PPN14'!E57+'Obrazac 2. PPN15'!E57+'Obrazac 2. PPN16'!E57+'Obrazac 2. PPN17'!E57+'Obrazac 2. PPN18'!E57+'Obrazac 2. PPN19'!E57+'Obrazac 2. PPN20'!E57+'Obrazac 2. PPN21'!E57+'Obrazac 2. PPN22'!E57+'Obrazac 2. PPN23'!E57+'Obrazac 2. PPN24'!E57+'Obrazac 2. PPN25'!E57+'Obrazac 2. PPN26'!E57+'Obrazac 2. PPN27'!E57+'Obrazac 2. PPN28'!E57+'Obrazac 2. PPN29'!E57+'Obrazac 2. PPN30'!E57</f>
        <v>0</v>
      </c>
      <c r="G58" s="100">
        <f>'Obrazac 2. Opšta namjena'!G58+'Obrazac 2. PPN1'!G58+'Obrazac 2. PPN2'!F57+'Obrazac 2. PPN3'!F57+'Obrazac 2. PPN4'!F57+'Obrazac 2. PPN5'!F57+'Obrazac 2. PPN6'!F57+'Obrazac 2. PPN7'!F57+'Obrazac 2. PPN8'!F57+'Obrazac 2. PPN9'!F57+'Obrazac 2. PPN10'!F57+'Obrazac 2. PPN11'!F57+'Obrazac 2. PPN12'!F57+'Obrazac 2. PPN13'!F57+'Obrazac 2. PPN14'!F57+'Obrazac 2. PPN15'!F57+'Obrazac 2. PPN16'!F57+'Obrazac 2. PPN17'!F57+'Obrazac 2. PPN18'!F57+'Obrazac 2. PPN19'!F57+'Obrazac 2. PPN20'!F57+'Obrazac 2. PPN21'!F57+'Obrazac 2. PPN22'!F57+'Obrazac 2. PPN23'!F57+'Obrazac 2. PPN24'!F57+'Obrazac 2. PPN25'!F57+'Obrazac 2. PPN26'!F57+'Obrazac 2. PPN27'!F57+'Obrazac 2. PPN28'!F57+'Obrazac 2. PPN29'!F57+'Obrazac 2. PPN30'!F57</f>
        <v>0</v>
      </c>
      <c r="H58" s="100">
        <f>'Obrazac 2. Opšta namjena'!H58+'Obrazac 2. PPN1'!H58+'Obrazac 2. PPN2'!G57+'Obrazac 2. PPN3'!G57+'Obrazac 2. PPN4'!G57+'Obrazac 2. PPN5'!G57+'Obrazac 2. PPN6'!G57+'Obrazac 2. PPN7'!G57+'Obrazac 2. PPN8'!G57+'Obrazac 2. PPN9'!G57+'Obrazac 2. PPN10'!G57+'Obrazac 2. PPN11'!G57+'Obrazac 2. PPN12'!G57+'Obrazac 2. PPN13'!G57+'Obrazac 2. PPN14'!G57+'Obrazac 2. PPN15'!G57+'Obrazac 2. PPN16'!G57+'Obrazac 2. PPN17'!G57+'Obrazac 2. PPN18'!G57+'Obrazac 2. PPN19'!G57+'Obrazac 2. PPN20'!G57+'Obrazac 2. PPN21'!G57+'Obrazac 2. PPN22'!G57+'Obrazac 2. PPN23'!G57+'Obrazac 2. PPN24'!G57+'Obrazac 2. PPN25'!G57+'Obrazac 2. PPN26'!G57+'Obrazac 2. PPN27'!G57+'Obrazac 2. PPN28'!G57+'Obrazac 2. PPN29'!G57+'Obrazac 2. PPN30'!G57</f>
        <v>0</v>
      </c>
      <c r="I58" s="100">
        <f>'Obrazac 2. Opšta namjena'!I58+'Obrazac 2. PPN1'!I58+'Obrazac 2. PPN2'!H57+'Obrazac 2. PPN3'!H57+'Obrazac 2. PPN4'!H57+'Obrazac 2. PPN5'!H57+'Obrazac 2. PPN6'!H57+'Obrazac 2. PPN7'!H57+'Obrazac 2. PPN8'!H57+'Obrazac 2. PPN9'!H57+'Obrazac 2. PPN10'!H57+'Obrazac 2. PPN11'!H57+'Obrazac 2. PPN12'!H57+'Obrazac 2. PPN13'!H57+'Obrazac 2. PPN14'!H57+'Obrazac 2. PPN15'!H57+'Obrazac 2. PPN16'!H57+'Obrazac 2. PPN17'!H57+'Obrazac 2. PPN18'!H57+'Obrazac 2. PPN19'!H57+'Obrazac 2. PPN20'!H57+'Obrazac 2. PPN21'!H57+'Obrazac 2. PPN22'!H57+'Obrazac 2. PPN23'!H57+'Obrazac 2. PPN24'!H57+'Obrazac 2. PPN25'!H57+'Obrazac 2. PPN26'!H57+'Obrazac 2. PPN27'!H57+'Obrazac 2. PPN28'!H57+'Obrazac 2. PPN29'!H57+'Obrazac 2. PPN30'!H57</f>
        <v>0</v>
      </c>
      <c r="J58" s="24" t="e">
        <f t="shared" si="0"/>
        <v>#DIV/0!</v>
      </c>
      <c r="K58" s="23" t="e">
        <f t="shared" si="2"/>
        <v>#DIV/0!</v>
      </c>
    </row>
    <row r="59" spans="2:11" ht="15" customHeight="1">
      <c r="B59" s="28">
        <v>42</v>
      </c>
      <c r="C59" s="38" t="s">
        <v>9</v>
      </c>
      <c r="D59" s="36">
        <v>822000</v>
      </c>
      <c r="E59" s="49">
        <f>'Obrazac 2. Opšta namjena'!E59+'Obrazac 2. PPN1'!E59+'Obrazac 2. PPN2'!D58+'Obrazac 2. PPN3'!D58+'Obrazac 2. PPN4'!D58+'Obrazac 2. PPN5'!D58+'Obrazac 2. PPN6'!D58+'Obrazac 2. PPN7'!D58+'Obrazac 2. PPN8'!D58+'Obrazac 2. PPN9'!D58+'Obrazac 2. PPN10'!D58+'Obrazac 2. PPN11'!D58+'Obrazac 2. PPN12'!D58+'Obrazac 2. PPN13'!D58+'Obrazac 2. PPN14'!D58+'Obrazac 2. PPN15'!D58+'Obrazac 2. PPN16'!D58+'Obrazac 2. PPN17'!D58+'Obrazac 2. PPN18'!D58+'Obrazac 2. PPN19'!D58+'Obrazac 2. PPN20'!D58+'Obrazac 2. PPN21'!D58+'Obrazac 2. PPN22'!D58+'Obrazac 2. PPN23'!D58+'Obrazac 2. PPN24'!D58+'Obrazac 2. PPN25'!D58+'Obrazac 2. PPN26'!D58+'Obrazac 2. PPN27'!D58+'Obrazac 2. PPN28'!D58+'Obrazac 2. PPN29'!D58+'Obrazac 2. PPN30'!D58</f>
        <v>0</v>
      </c>
      <c r="F59" s="49">
        <f>'Obrazac 2. Opšta namjena'!F59+'Obrazac 2. PPN1'!F59+'Obrazac 2. PPN2'!E58+'Obrazac 2. PPN3'!E58+'Obrazac 2. PPN4'!E58+'Obrazac 2. PPN5'!E58+'Obrazac 2. PPN6'!E58+'Obrazac 2. PPN7'!E58+'Obrazac 2. PPN8'!E58+'Obrazac 2. PPN9'!E58+'Obrazac 2. PPN10'!E58+'Obrazac 2. PPN11'!E58+'Obrazac 2. PPN12'!E58+'Obrazac 2. PPN13'!E58+'Obrazac 2. PPN14'!E58+'Obrazac 2. PPN15'!E58+'Obrazac 2. PPN16'!E58+'Obrazac 2. PPN17'!E58+'Obrazac 2. PPN18'!E58+'Obrazac 2. PPN19'!E58+'Obrazac 2. PPN20'!E58+'Obrazac 2. PPN21'!E58+'Obrazac 2. PPN22'!E58+'Obrazac 2. PPN23'!E58+'Obrazac 2. PPN24'!E58+'Obrazac 2. PPN25'!E58+'Obrazac 2. PPN26'!E58+'Obrazac 2. PPN27'!E58+'Obrazac 2. PPN28'!E58+'Obrazac 2. PPN29'!E58+'Obrazac 2. PPN30'!E58</f>
        <v>0</v>
      </c>
      <c r="G59" s="49">
        <f>'Obrazac 2. Opšta namjena'!G59+'Obrazac 2. PPN1'!G59+'Obrazac 2. PPN2'!F58+'Obrazac 2. PPN3'!F58+'Obrazac 2. PPN4'!F58+'Obrazac 2. PPN5'!F58+'Obrazac 2. PPN6'!F58+'Obrazac 2. PPN7'!F58+'Obrazac 2. PPN8'!F58+'Obrazac 2. PPN9'!F58+'Obrazac 2. PPN10'!F58+'Obrazac 2. PPN11'!F58+'Obrazac 2. PPN12'!F58+'Obrazac 2. PPN13'!F58+'Obrazac 2. PPN14'!F58+'Obrazac 2. PPN15'!F58+'Obrazac 2. PPN16'!F58+'Obrazac 2. PPN17'!F58+'Obrazac 2. PPN18'!F58+'Obrazac 2. PPN19'!F58+'Obrazac 2. PPN20'!F58+'Obrazac 2. PPN21'!F58+'Obrazac 2. PPN22'!F58+'Obrazac 2. PPN23'!F58+'Obrazac 2. PPN24'!F58+'Obrazac 2. PPN25'!F58+'Obrazac 2. PPN26'!F58+'Obrazac 2. PPN27'!F58+'Obrazac 2. PPN28'!F58+'Obrazac 2. PPN29'!F58+'Obrazac 2. PPN30'!F58</f>
        <v>0</v>
      </c>
      <c r="H59" s="49">
        <f>'Obrazac 2. Opšta namjena'!H59+'Obrazac 2. PPN1'!H59+'Obrazac 2. PPN2'!G58+'Obrazac 2. PPN3'!G58+'Obrazac 2. PPN4'!G58+'Obrazac 2. PPN5'!G58+'Obrazac 2. PPN6'!G58+'Obrazac 2. PPN7'!G58+'Obrazac 2. PPN8'!G58+'Obrazac 2. PPN9'!G58+'Obrazac 2. PPN10'!G58+'Obrazac 2. PPN11'!G58+'Obrazac 2. PPN12'!G58+'Obrazac 2. PPN13'!G58+'Obrazac 2. PPN14'!G58+'Obrazac 2. PPN15'!G58+'Obrazac 2. PPN16'!G58+'Obrazac 2. PPN17'!G58+'Obrazac 2. PPN18'!G58+'Obrazac 2. PPN19'!G58+'Obrazac 2. PPN20'!G58+'Obrazac 2. PPN21'!G58+'Obrazac 2. PPN22'!G58+'Obrazac 2. PPN23'!G58+'Obrazac 2. PPN24'!G58+'Obrazac 2. PPN25'!G58+'Obrazac 2. PPN26'!G58+'Obrazac 2. PPN27'!G58+'Obrazac 2. PPN28'!G58+'Obrazac 2. PPN29'!G58+'Obrazac 2. PPN30'!G58</f>
        <v>0</v>
      </c>
      <c r="I59" s="49">
        <f>'Obrazac 2. Opšta namjena'!I59+'Obrazac 2. PPN1'!I59+'Obrazac 2. PPN2'!H58+'Obrazac 2. PPN3'!H58+'Obrazac 2. PPN4'!H58+'Obrazac 2. PPN5'!H58+'Obrazac 2. PPN6'!H58+'Obrazac 2. PPN7'!H58+'Obrazac 2. PPN8'!H58+'Obrazac 2. PPN9'!H58+'Obrazac 2. PPN10'!H58+'Obrazac 2. PPN11'!H58+'Obrazac 2. PPN12'!H58+'Obrazac 2. PPN13'!H58+'Obrazac 2. PPN14'!H58+'Obrazac 2. PPN15'!H58+'Obrazac 2. PPN16'!H58+'Obrazac 2. PPN17'!H58+'Obrazac 2. PPN18'!H58+'Obrazac 2. PPN19'!H58+'Obrazac 2. PPN20'!H58+'Obrazac 2. PPN21'!H58+'Obrazac 2. PPN22'!H58+'Obrazac 2. PPN23'!H58+'Obrazac 2. PPN24'!H58+'Obrazac 2. PPN25'!H58+'Obrazac 2. PPN26'!H58+'Obrazac 2. PPN27'!H58+'Obrazac 2. PPN28'!H58+'Obrazac 2. PPN29'!H58+'Obrazac 2. PPN30'!H58</f>
        <v>0</v>
      </c>
      <c r="J59" s="34" t="e">
        <f t="shared" si="0"/>
        <v>#DIV/0!</v>
      </c>
      <c r="K59" s="33" t="e">
        <f t="shared" si="2"/>
        <v>#DIV/0!</v>
      </c>
    </row>
    <row r="60" spans="2:11" ht="15" customHeight="1">
      <c r="B60" s="31">
        <v>43</v>
      </c>
      <c r="C60" s="76" t="s">
        <v>278</v>
      </c>
      <c r="D60" s="73">
        <v>822100</v>
      </c>
      <c r="E60" s="100">
        <f>'Obrazac 2. Opšta namjena'!E60+'Obrazac 2. PPN1'!E60+'Obrazac 2. PPN2'!D59+'Obrazac 2. PPN3'!D59+'Obrazac 2. PPN4'!D59+'Obrazac 2. PPN5'!D59+'Obrazac 2. PPN6'!D59+'Obrazac 2. PPN7'!D59+'Obrazac 2. PPN8'!D59+'Obrazac 2. PPN9'!D59+'Obrazac 2. PPN10'!D59+'Obrazac 2. PPN11'!D59+'Obrazac 2. PPN12'!D59+'Obrazac 2. PPN13'!D59+'Obrazac 2. PPN14'!D59+'Obrazac 2. PPN15'!D59+'Obrazac 2. PPN16'!D59+'Obrazac 2. PPN17'!D59+'Obrazac 2. PPN18'!D59+'Obrazac 2. PPN19'!D59+'Obrazac 2. PPN20'!D59+'Obrazac 2. PPN21'!D59+'Obrazac 2. PPN22'!D59+'Obrazac 2. PPN23'!D59+'Obrazac 2. PPN24'!D59+'Obrazac 2. PPN25'!D59+'Obrazac 2. PPN26'!D59+'Obrazac 2. PPN27'!D59+'Obrazac 2. PPN28'!D59+'Obrazac 2. PPN29'!D59+'Obrazac 2. PPN30'!D59</f>
        <v>0</v>
      </c>
      <c r="F60" s="100">
        <f>'Obrazac 2. Opšta namjena'!F60+'Obrazac 2. PPN1'!F60+'Obrazac 2. PPN2'!E59+'Obrazac 2. PPN3'!E59+'Obrazac 2. PPN4'!E59+'Obrazac 2. PPN5'!E59+'Obrazac 2. PPN6'!E59+'Obrazac 2. PPN7'!E59+'Obrazac 2. PPN8'!E59+'Obrazac 2. PPN9'!E59+'Obrazac 2. PPN10'!E59+'Obrazac 2. PPN11'!E59+'Obrazac 2. PPN12'!E59+'Obrazac 2. PPN13'!E59+'Obrazac 2. PPN14'!E59+'Obrazac 2. PPN15'!E59+'Obrazac 2. PPN16'!E59+'Obrazac 2. PPN17'!E59+'Obrazac 2. PPN18'!E59+'Obrazac 2. PPN19'!E59+'Obrazac 2. PPN20'!E59+'Obrazac 2. PPN21'!E59+'Obrazac 2. PPN22'!E59+'Obrazac 2. PPN23'!E59+'Obrazac 2. PPN24'!E59+'Obrazac 2. PPN25'!E59+'Obrazac 2. PPN26'!E59+'Obrazac 2. PPN27'!E59+'Obrazac 2. PPN28'!E59+'Obrazac 2. PPN29'!E59+'Obrazac 2. PPN30'!E59</f>
        <v>0</v>
      </c>
      <c r="G60" s="100">
        <f>'Obrazac 2. Opšta namjena'!G60+'Obrazac 2. PPN1'!G60+'Obrazac 2. PPN2'!F59+'Obrazac 2. PPN3'!F59+'Obrazac 2. PPN4'!F59+'Obrazac 2. PPN5'!F59+'Obrazac 2. PPN6'!F59+'Obrazac 2. PPN7'!F59+'Obrazac 2. PPN8'!F59+'Obrazac 2. PPN9'!F59+'Obrazac 2. PPN10'!F59+'Obrazac 2. PPN11'!F59+'Obrazac 2. PPN12'!F59+'Obrazac 2. PPN13'!F59+'Obrazac 2. PPN14'!F59+'Obrazac 2. PPN15'!F59+'Obrazac 2. PPN16'!F59+'Obrazac 2. PPN17'!F59+'Obrazac 2. PPN18'!F59+'Obrazac 2. PPN19'!F59+'Obrazac 2. PPN20'!F59+'Obrazac 2. PPN21'!F59+'Obrazac 2. PPN22'!F59+'Obrazac 2. PPN23'!F59+'Obrazac 2. PPN24'!F59+'Obrazac 2. PPN25'!F59+'Obrazac 2. PPN26'!F59+'Obrazac 2. PPN27'!F59+'Obrazac 2. PPN28'!F59+'Obrazac 2. PPN29'!F59+'Obrazac 2. PPN30'!F59</f>
        <v>0</v>
      </c>
      <c r="H60" s="100">
        <f>'Obrazac 2. Opšta namjena'!H60+'Obrazac 2. PPN1'!H60+'Obrazac 2. PPN2'!G59+'Obrazac 2. PPN3'!G59+'Obrazac 2. PPN4'!G59+'Obrazac 2. PPN5'!G59+'Obrazac 2. PPN6'!G59+'Obrazac 2. PPN7'!G59+'Obrazac 2. PPN8'!G59+'Obrazac 2. PPN9'!G59+'Obrazac 2. PPN10'!G59+'Obrazac 2. PPN11'!G59+'Obrazac 2. PPN12'!G59+'Obrazac 2. PPN13'!G59+'Obrazac 2. PPN14'!G59+'Obrazac 2. PPN15'!G59+'Obrazac 2. PPN16'!G59+'Obrazac 2. PPN17'!G59+'Obrazac 2. PPN18'!G59+'Obrazac 2. PPN19'!G59+'Obrazac 2. PPN20'!G59+'Obrazac 2. PPN21'!G59+'Obrazac 2. PPN22'!G59+'Obrazac 2. PPN23'!G59+'Obrazac 2. PPN24'!G59+'Obrazac 2. PPN25'!G59+'Obrazac 2. PPN26'!G59+'Obrazac 2. PPN27'!G59+'Obrazac 2. PPN28'!G59+'Obrazac 2. PPN29'!G59+'Obrazac 2. PPN30'!G59</f>
        <v>0</v>
      </c>
      <c r="I60" s="100">
        <f>'Obrazac 2. Opšta namjena'!I60+'Obrazac 2. PPN1'!I60+'Obrazac 2. PPN2'!H59+'Obrazac 2. PPN3'!H59+'Obrazac 2. PPN4'!H59+'Obrazac 2. PPN5'!H59+'Obrazac 2. PPN6'!H59+'Obrazac 2. PPN7'!H59+'Obrazac 2. PPN8'!H59+'Obrazac 2. PPN9'!H59+'Obrazac 2. PPN10'!H59+'Obrazac 2. PPN11'!H59+'Obrazac 2. PPN12'!H59+'Obrazac 2. PPN13'!H59+'Obrazac 2. PPN14'!H59+'Obrazac 2. PPN15'!H59+'Obrazac 2. PPN16'!H59+'Obrazac 2. PPN17'!H59+'Obrazac 2. PPN18'!H59+'Obrazac 2. PPN19'!H59+'Obrazac 2. PPN20'!H59+'Obrazac 2. PPN21'!H59+'Obrazac 2. PPN22'!H59+'Obrazac 2. PPN23'!H59+'Obrazac 2. PPN24'!H59+'Obrazac 2. PPN25'!H59+'Obrazac 2. PPN26'!H59+'Obrazac 2. PPN27'!H59+'Obrazac 2. PPN28'!H59+'Obrazac 2. PPN29'!H59+'Obrazac 2. PPN30'!H59</f>
        <v>0</v>
      </c>
      <c r="J60" s="24" t="e">
        <f t="shared" si="0"/>
        <v>#DIV/0!</v>
      </c>
      <c r="K60" s="23" t="e">
        <f t="shared" si="2"/>
        <v>#DIV/0!</v>
      </c>
    </row>
    <row r="61" spans="2:11" ht="25.5" customHeight="1">
      <c r="B61" s="28">
        <v>44</v>
      </c>
      <c r="C61" s="76" t="s">
        <v>277</v>
      </c>
      <c r="D61" s="73">
        <v>822200</v>
      </c>
      <c r="E61" s="100">
        <f>'Obrazac 2. Opšta namjena'!E61+'Obrazac 2. PPN1'!E61+'Obrazac 2. PPN2'!D60+'Obrazac 2. PPN3'!D60+'Obrazac 2. PPN4'!D60+'Obrazac 2. PPN5'!D60+'Obrazac 2. PPN6'!D60+'Obrazac 2. PPN7'!D60+'Obrazac 2. PPN8'!D60+'Obrazac 2. PPN9'!D60+'Obrazac 2. PPN10'!D60+'Obrazac 2. PPN11'!D60+'Obrazac 2. PPN12'!D60+'Obrazac 2. PPN13'!D60+'Obrazac 2. PPN14'!D60+'Obrazac 2. PPN15'!D60+'Obrazac 2. PPN16'!D60+'Obrazac 2. PPN17'!D60+'Obrazac 2. PPN18'!D60+'Obrazac 2. PPN19'!D60+'Obrazac 2. PPN20'!D60+'Obrazac 2. PPN21'!D60+'Obrazac 2. PPN22'!D60+'Obrazac 2. PPN23'!D60+'Obrazac 2. PPN24'!D60+'Obrazac 2. PPN25'!D60+'Obrazac 2. PPN26'!D60+'Obrazac 2. PPN27'!D60+'Obrazac 2. PPN28'!D60+'Obrazac 2. PPN29'!D60+'Obrazac 2. PPN30'!D60</f>
        <v>0</v>
      </c>
      <c r="F61" s="100">
        <f>'Obrazac 2. Opšta namjena'!F61+'Obrazac 2. PPN1'!F61+'Obrazac 2. PPN2'!E60+'Obrazac 2. PPN3'!E60+'Obrazac 2. PPN4'!E60+'Obrazac 2. PPN5'!E60+'Obrazac 2. PPN6'!E60+'Obrazac 2. PPN7'!E60+'Obrazac 2. PPN8'!E60+'Obrazac 2. PPN9'!E60+'Obrazac 2. PPN10'!E60+'Obrazac 2. PPN11'!E60+'Obrazac 2. PPN12'!E60+'Obrazac 2. PPN13'!E60+'Obrazac 2. PPN14'!E60+'Obrazac 2. PPN15'!E60+'Obrazac 2. PPN16'!E60+'Obrazac 2. PPN17'!E60+'Obrazac 2. PPN18'!E60+'Obrazac 2. PPN19'!E60+'Obrazac 2. PPN20'!E60+'Obrazac 2. PPN21'!E60+'Obrazac 2. PPN22'!E60+'Obrazac 2. PPN23'!E60+'Obrazac 2. PPN24'!E60+'Obrazac 2. PPN25'!E60+'Obrazac 2. PPN26'!E60+'Obrazac 2. PPN27'!E60+'Obrazac 2. PPN28'!E60+'Obrazac 2. PPN29'!E60+'Obrazac 2. PPN30'!E60</f>
        <v>0</v>
      </c>
      <c r="G61" s="100">
        <f>'Obrazac 2. Opšta namjena'!G61+'Obrazac 2. PPN1'!G61+'Obrazac 2. PPN2'!F60+'Obrazac 2. PPN3'!F60+'Obrazac 2. PPN4'!F60+'Obrazac 2. PPN5'!F60+'Obrazac 2. PPN6'!F60+'Obrazac 2. PPN7'!F60+'Obrazac 2. PPN8'!F60+'Obrazac 2. PPN9'!F60+'Obrazac 2. PPN10'!F60+'Obrazac 2. PPN11'!F60+'Obrazac 2. PPN12'!F60+'Obrazac 2. PPN13'!F60+'Obrazac 2. PPN14'!F60+'Obrazac 2. PPN15'!F60+'Obrazac 2. PPN16'!F60+'Obrazac 2. PPN17'!F60+'Obrazac 2. PPN18'!F60+'Obrazac 2. PPN19'!F60+'Obrazac 2. PPN20'!F60+'Obrazac 2. PPN21'!F60+'Obrazac 2. PPN22'!F60+'Obrazac 2. PPN23'!F60+'Obrazac 2. PPN24'!F60+'Obrazac 2. PPN25'!F60+'Obrazac 2. PPN26'!F60+'Obrazac 2. PPN27'!F60+'Obrazac 2. PPN28'!F60+'Obrazac 2. PPN29'!F60+'Obrazac 2. PPN30'!F60</f>
        <v>0</v>
      </c>
      <c r="H61" s="100">
        <f>'Obrazac 2. Opšta namjena'!H61+'Obrazac 2. PPN1'!H61+'Obrazac 2. PPN2'!G60+'Obrazac 2. PPN3'!G60+'Obrazac 2. PPN4'!G60+'Obrazac 2. PPN5'!G60+'Obrazac 2. PPN6'!G60+'Obrazac 2. PPN7'!G60+'Obrazac 2. PPN8'!G60+'Obrazac 2. PPN9'!G60+'Obrazac 2. PPN10'!G60+'Obrazac 2. PPN11'!G60+'Obrazac 2. PPN12'!G60+'Obrazac 2. PPN13'!G60+'Obrazac 2. PPN14'!G60+'Obrazac 2. PPN15'!G60+'Obrazac 2. PPN16'!G60+'Obrazac 2. PPN17'!G60+'Obrazac 2. PPN18'!G60+'Obrazac 2. PPN19'!G60+'Obrazac 2. PPN20'!G60+'Obrazac 2. PPN21'!G60+'Obrazac 2. PPN22'!G60+'Obrazac 2. PPN23'!G60+'Obrazac 2. PPN24'!G60+'Obrazac 2. PPN25'!G60+'Obrazac 2. PPN26'!G60+'Obrazac 2. PPN27'!G60+'Obrazac 2. PPN28'!G60+'Obrazac 2. PPN29'!G60+'Obrazac 2. PPN30'!G60</f>
        <v>0</v>
      </c>
      <c r="I61" s="100">
        <f>'Obrazac 2. Opšta namjena'!I61+'Obrazac 2. PPN1'!I61+'Obrazac 2. PPN2'!H60+'Obrazac 2. PPN3'!H60+'Obrazac 2. PPN4'!H60+'Obrazac 2. PPN5'!H60+'Obrazac 2. PPN6'!H60+'Obrazac 2. PPN7'!H60+'Obrazac 2. PPN8'!H60+'Obrazac 2. PPN9'!H60+'Obrazac 2. PPN10'!H60+'Obrazac 2. PPN11'!H60+'Obrazac 2. PPN12'!H60+'Obrazac 2. PPN13'!H60+'Obrazac 2. PPN14'!H60+'Obrazac 2. PPN15'!H60+'Obrazac 2. PPN16'!H60+'Obrazac 2. PPN17'!H60+'Obrazac 2. PPN18'!H60+'Obrazac 2. PPN19'!H60+'Obrazac 2. PPN20'!H60+'Obrazac 2. PPN21'!H60+'Obrazac 2. PPN22'!H60+'Obrazac 2. PPN23'!H60+'Obrazac 2. PPN24'!H60+'Obrazac 2. PPN25'!H60+'Obrazac 2. PPN26'!H60+'Obrazac 2. PPN27'!H60+'Obrazac 2. PPN28'!H60+'Obrazac 2. PPN29'!H60+'Obrazac 2. PPN30'!H60</f>
        <v>0</v>
      </c>
      <c r="J61" s="24" t="e">
        <f t="shared" si="0"/>
        <v>#DIV/0!</v>
      </c>
      <c r="K61" s="23" t="e">
        <f t="shared" si="2"/>
        <v>#DIV/0!</v>
      </c>
    </row>
    <row r="62" spans="2:11" ht="15" customHeight="1">
      <c r="B62" s="31">
        <v>45</v>
      </c>
      <c r="C62" s="76" t="s">
        <v>276</v>
      </c>
      <c r="D62" s="73">
        <v>822300</v>
      </c>
      <c r="E62" s="100">
        <f>'Obrazac 2. Opšta namjena'!E62+'Obrazac 2. PPN1'!E62+'Obrazac 2. PPN2'!D61+'Obrazac 2. PPN3'!D61+'Obrazac 2. PPN4'!D61+'Obrazac 2. PPN5'!D61+'Obrazac 2. PPN6'!D61+'Obrazac 2. PPN7'!D61+'Obrazac 2. PPN8'!D61+'Obrazac 2. PPN9'!D61+'Obrazac 2. PPN10'!D61+'Obrazac 2. PPN11'!D61+'Obrazac 2. PPN12'!D61+'Obrazac 2. PPN13'!D61+'Obrazac 2. PPN14'!D61+'Obrazac 2. PPN15'!D61+'Obrazac 2. PPN16'!D61+'Obrazac 2. PPN17'!D61+'Obrazac 2. PPN18'!D61+'Obrazac 2. PPN19'!D61+'Obrazac 2. PPN20'!D61+'Obrazac 2. PPN21'!D61+'Obrazac 2. PPN22'!D61+'Obrazac 2. PPN23'!D61+'Obrazac 2. PPN24'!D61+'Obrazac 2. PPN25'!D61+'Obrazac 2. PPN26'!D61+'Obrazac 2. PPN27'!D61+'Obrazac 2. PPN28'!D61+'Obrazac 2. PPN29'!D61+'Obrazac 2. PPN30'!D61</f>
        <v>0</v>
      </c>
      <c r="F62" s="100">
        <f>'Obrazac 2. Opšta namjena'!F62+'Obrazac 2. PPN1'!F62+'Obrazac 2. PPN2'!E61+'Obrazac 2. PPN3'!E61+'Obrazac 2. PPN4'!E61+'Obrazac 2. PPN5'!E61+'Obrazac 2. PPN6'!E61+'Obrazac 2. PPN7'!E61+'Obrazac 2. PPN8'!E61+'Obrazac 2. PPN9'!E61+'Obrazac 2. PPN10'!E61+'Obrazac 2. PPN11'!E61+'Obrazac 2. PPN12'!E61+'Obrazac 2. PPN13'!E61+'Obrazac 2. PPN14'!E61+'Obrazac 2. PPN15'!E61+'Obrazac 2. PPN16'!E61+'Obrazac 2. PPN17'!E61+'Obrazac 2. PPN18'!E61+'Obrazac 2. PPN19'!E61+'Obrazac 2. PPN20'!E61+'Obrazac 2. PPN21'!E61+'Obrazac 2. PPN22'!E61+'Obrazac 2. PPN23'!E61+'Obrazac 2. PPN24'!E61+'Obrazac 2. PPN25'!E61+'Obrazac 2. PPN26'!E61+'Obrazac 2. PPN27'!E61+'Obrazac 2. PPN28'!E61+'Obrazac 2. PPN29'!E61+'Obrazac 2. PPN30'!E61</f>
        <v>0</v>
      </c>
      <c r="G62" s="100">
        <f>'Obrazac 2. Opšta namjena'!G62+'Obrazac 2. PPN1'!G62+'Obrazac 2. PPN2'!F61+'Obrazac 2. PPN3'!F61+'Obrazac 2. PPN4'!F61+'Obrazac 2. PPN5'!F61+'Obrazac 2. PPN6'!F61+'Obrazac 2. PPN7'!F61+'Obrazac 2. PPN8'!F61+'Obrazac 2. PPN9'!F61+'Obrazac 2. PPN10'!F61+'Obrazac 2. PPN11'!F61+'Obrazac 2. PPN12'!F61+'Obrazac 2. PPN13'!F61+'Obrazac 2. PPN14'!F61+'Obrazac 2. PPN15'!F61+'Obrazac 2. PPN16'!F61+'Obrazac 2. PPN17'!F61+'Obrazac 2. PPN18'!F61+'Obrazac 2. PPN19'!F61+'Obrazac 2. PPN20'!F61+'Obrazac 2. PPN21'!F61+'Obrazac 2. PPN22'!F61+'Obrazac 2. PPN23'!F61+'Obrazac 2. PPN24'!F61+'Obrazac 2. PPN25'!F61+'Obrazac 2. PPN26'!F61+'Obrazac 2. PPN27'!F61+'Obrazac 2. PPN28'!F61+'Obrazac 2. PPN29'!F61+'Obrazac 2. PPN30'!F61</f>
        <v>0</v>
      </c>
      <c r="H62" s="100">
        <f>'Obrazac 2. Opšta namjena'!H62+'Obrazac 2. PPN1'!H62+'Obrazac 2. PPN2'!G61+'Obrazac 2. PPN3'!G61+'Obrazac 2. PPN4'!G61+'Obrazac 2. PPN5'!G61+'Obrazac 2. PPN6'!G61+'Obrazac 2. PPN7'!G61+'Obrazac 2. PPN8'!G61+'Obrazac 2. PPN9'!G61+'Obrazac 2. PPN10'!G61+'Obrazac 2. PPN11'!G61+'Obrazac 2. PPN12'!G61+'Obrazac 2. PPN13'!G61+'Obrazac 2. PPN14'!G61+'Obrazac 2. PPN15'!G61+'Obrazac 2. PPN16'!G61+'Obrazac 2. PPN17'!G61+'Obrazac 2. PPN18'!G61+'Obrazac 2. PPN19'!G61+'Obrazac 2. PPN20'!G61+'Obrazac 2. PPN21'!G61+'Obrazac 2. PPN22'!G61+'Obrazac 2. PPN23'!G61+'Obrazac 2. PPN24'!G61+'Obrazac 2. PPN25'!G61+'Obrazac 2. PPN26'!G61+'Obrazac 2. PPN27'!G61+'Obrazac 2. PPN28'!G61+'Obrazac 2. PPN29'!G61+'Obrazac 2. PPN30'!G61</f>
        <v>0</v>
      </c>
      <c r="I62" s="100">
        <f>'Obrazac 2. Opšta namjena'!I62+'Obrazac 2. PPN1'!I62+'Obrazac 2. PPN2'!H61+'Obrazac 2. PPN3'!H61+'Obrazac 2. PPN4'!H61+'Obrazac 2. PPN5'!H61+'Obrazac 2. PPN6'!H61+'Obrazac 2. PPN7'!H61+'Obrazac 2. PPN8'!H61+'Obrazac 2. PPN9'!H61+'Obrazac 2. PPN10'!H61+'Obrazac 2. PPN11'!H61+'Obrazac 2. PPN12'!H61+'Obrazac 2. PPN13'!H61+'Obrazac 2. PPN14'!H61+'Obrazac 2. PPN15'!H61+'Obrazac 2. PPN16'!H61+'Obrazac 2. PPN17'!H61+'Obrazac 2. PPN18'!H61+'Obrazac 2. PPN19'!H61+'Obrazac 2. PPN20'!H61+'Obrazac 2. PPN21'!H61+'Obrazac 2. PPN22'!H61+'Obrazac 2. PPN23'!H61+'Obrazac 2. PPN24'!H61+'Obrazac 2. PPN25'!H61+'Obrazac 2. PPN26'!H61+'Obrazac 2. PPN27'!H61+'Obrazac 2. PPN28'!H61+'Obrazac 2. PPN29'!H61+'Obrazac 2. PPN30'!H61</f>
        <v>0</v>
      </c>
      <c r="J62" s="24" t="e">
        <f t="shared" si="0"/>
        <v>#DIV/0!</v>
      </c>
      <c r="K62" s="23" t="e">
        <f t="shared" si="2"/>
        <v>#DIV/0!</v>
      </c>
    </row>
    <row r="63" spans="2:11" ht="15" customHeight="1">
      <c r="B63" s="28">
        <v>46</v>
      </c>
      <c r="C63" s="77" t="s">
        <v>275</v>
      </c>
      <c r="D63" s="73">
        <v>822400</v>
      </c>
      <c r="E63" s="100">
        <f>'Obrazac 2. Opšta namjena'!E63+'Obrazac 2. PPN1'!E63+'Obrazac 2. PPN2'!D62+'Obrazac 2. PPN3'!D62+'Obrazac 2. PPN4'!D62+'Obrazac 2. PPN5'!D62+'Obrazac 2. PPN6'!D62+'Obrazac 2. PPN7'!D62+'Obrazac 2. PPN8'!D62+'Obrazac 2. PPN9'!D62+'Obrazac 2. PPN10'!D62+'Obrazac 2. PPN11'!D62+'Obrazac 2. PPN12'!D62+'Obrazac 2. PPN13'!D62+'Obrazac 2. PPN14'!D62+'Obrazac 2. PPN15'!D62+'Obrazac 2. PPN16'!D62+'Obrazac 2. PPN17'!D62+'Obrazac 2. PPN18'!D62+'Obrazac 2. PPN19'!D62+'Obrazac 2. PPN20'!D62+'Obrazac 2. PPN21'!D62+'Obrazac 2. PPN22'!D62+'Obrazac 2. PPN23'!D62+'Obrazac 2. PPN24'!D62+'Obrazac 2. PPN25'!D62+'Obrazac 2. PPN26'!D62+'Obrazac 2. PPN27'!D62+'Obrazac 2. PPN28'!D62+'Obrazac 2. PPN29'!D62+'Obrazac 2. PPN30'!D62</f>
        <v>0</v>
      </c>
      <c r="F63" s="100">
        <f>'Obrazac 2. Opšta namjena'!F63+'Obrazac 2. PPN1'!F63+'Obrazac 2. PPN2'!E62+'Obrazac 2. PPN3'!E62+'Obrazac 2. PPN4'!E62+'Obrazac 2. PPN5'!E62+'Obrazac 2. PPN6'!E62+'Obrazac 2. PPN7'!E62+'Obrazac 2. PPN8'!E62+'Obrazac 2. PPN9'!E62+'Obrazac 2. PPN10'!E62+'Obrazac 2. PPN11'!E62+'Obrazac 2. PPN12'!E62+'Obrazac 2. PPN13'!E62+'Obrazac 2. PPN14'!E62+'Obrazac 2. PPN15'!E62+'Obrazac 2. PPN16'!E62+'Obrazac 2. PPN17'!E62+'Obrazac 2. PPN18'!E62+'Obrazac 2. PPN19'!E62+'Obrazac 2. PPN20'!E62+'Obrazac 2. PPN21'!E62+'Obrazac 2. PPN22'!E62+'Obrazac 2. PPN23'!E62+'Obrazac 2. PPN24'!E62+'Obrazac 2. PPN25'!E62+'Obrazac 2. PPN26'!E62+'Obrazac 2. PPN27'!E62+'Obrazac 2. PPN28'!E62+'Obrazac 2. PPN29'!E62+'Obrazac 2. PPN30'!E62</f>
        <v>0</v>
      </c>
      <c r="G63" s="100">
        <f>'Obrazac 2. Opšta namjena'!G63+'Obrazac 2. PPN1'!G63+'Obrazac 2. PPN2'!F62+'Obrazac 2. PPN3'!F62+'Obrazac 2. PPN4'!F62+'Obrazac 2. PPN5'!F62+'Obrazac 2. PPN6'!F62+'Obrazac 2. PPN7'!F62+'Obrazac 2. PPN8'!F62+'Obrazac 2. PPN9'!F62+'Obrazac 2. PPN10'!F62+'Obrazac 2. PPN11'!F62+'Obrazac 2. PPN12'!F62+'Obrazac 2. PPN13'!F62+'Obrazac 2. PPN14'!F62+'Obrazac 2. PPN15'!F62+'Obrazac 2. PPN16'!F62+'Obrazac 2. PPN17'!F62+'Obrazac 2. PPN18'!F62+'Obrazac 2. PPN19'!F62+'Obrazac 2. PPN20'!F62+'Obrazac 2. PPN21'!F62+'Obrazac 2. PPN22'!F62+'Obrazac 2. PPN23'!F62+'Obrazac 2. PPN24'!F62+'Obrazac 2. PPN25'!F62+'Obrazac 2. PPN26'!F62+'Obrazac 2. PPN27'!F62+'Obrazac 2. PPN28'!F62+'Obrazac 2. PPN29'!F62+'Obrazac 2. PPN30'!F62</f>
        <v>0</v>
      </c>
      <c r="H63" s="100">
        <f>'Obrazac 2. Opšta namjena'!H63+'Obrazac 2. PPN1'!H63+'Obrazac 2. PPN2'!G62+'Obrazac 2. PPN3'!G62+'Obrazac 2. PPN4'!G62+'Obrazac 2. PPN5'!G62+'Obrazac 2. PPN6'!G62+'Obrazac 2. PPN7'!G62+'Obrazac 2. PPN8'!G62+'Obrazac 2. PPN9'!G62+'Obrazac 2. PPN10'!G62+'Obrazac 2. PPN11'!G62+'Obrazac 2. PPN12'!G62+'Obrazac 2. PPN13'!G62+'Obrazac 2. PPN14'!G62+'Obrazac 2. PPN15'!G62+'Obrazac 2. PPN16'!G62+'Obrazac 2. PPN17'!G62+'Obrazac 2. PPN18'!G62+'Obrazac 2. PPN19'!G62+'Obrazac 2. PPN20'!G62+'Obrazac 2. PPN21'!G62+'Obrazac 2. PPN22'!G62+'Obrazac 2. PPN23'!G62+'Obrazac 2. PPN24'!G62+'Obrazac 2. PPN25'!G62+'Obrazac 2. PPN26'!G62+'Obrazac 2. PPN27'!G62+'Obrazac 2. PPN28'!G62+'Obrazac 2. PPN29'!G62+'Obrazac 2. PPN30'!G62</f>
        <v>0</v>
      </c>
      <c r="I63" s="100">
        <f>'Obrazac 2. Opšta namjena'!I63+'Obrazac 2. PPN1'!I63+'Obrazac 2. PPN2'!H62+'Obrazac 2. PPN3'!H62+'Obrazac 2. PPN4'!H62+'Obrazac 2. PPN5'!H62+'Obrazac 2. PPN6'!H62+'Obrazac 2. PPN7'!H62+'Obrazac 2. PPN8'!H62+'Obrazac 2. PPN9'!H62+'Obrazac 2. PPN10'!H62+'Obrazac 2. PPN11'!H62+'Obrazac 2. PPN12'!H62+'Obrazac 2. PPN13'!H62+'Obrazac 2. PPN14'!H62+'Obrazac 2. PPN15'!H62+'Obrazac 2. PPN16'!H62+'Obrazac 2. PPN17'!H62+'Obrazac 2. PPN18'!H62+'Obrazac 2. PPN19'!H62+'Obrazac 2. PPN20'!H62+'Obrazac 2. PPN21'!H62+'Obrazac 2. PPN22'!H62+'Obrazac 2. PPN23'!H62+'Obrazac 2. PPN24'!H62+'Obrazac 2. PPN25'!H62+'Obrazac 2. PPN26'!H62+'Obrazac 2. PPN27'!H62+'Obrazac 2. PPN28'!H62+'Obrazac 2. PPN29'!H62+'Obrazac 2. PPN30'!H62</f>
        <v>0</v>
      </c>
      <c r="J63" s="24" t="e">
        <f t="shared" si="0"/>
        <v>#DIV/0!</v>
      </c>
      <c r="K63" s="23" t="e">
        <f t="shared" si="2"/>
        <v>#DIV/0!</v>
      </c>
    </row>
    <row r="64" spans="2:11" ht="25.5" customHeight="1">
      <c r="B64" s="31">
        <v>47</v>
      </c>
      <c r="C64" s="77" t="s">
        <v>37</v>
      </c>
      <c r="D64" s="73">
        <v>822500</v>
      </c>
      <c r="E64" s="100">
        <f>'Obrazac 2. Opšta namjena'!E64+'Obrazac 2. PPN1'!E64+'Obrazac 2. PPN2'!D63+'Obrazac 2. PPN3'!D63+'Obrazac 2. PPN4'!D63+'Obrazac 2. PPN5'!D63+'Obrazac 2. PPN6'!D63+'Obrazac 2. PPN7'!D63+'Obrazac 2. PPN8'!D63+'Obrazac 2. PPN9'!D63+'Obrazac 2. PPN10'!D63+'Obrazac 2. PPN11'!D63+'Obrazac 2. PPN12'!D63+'Obrazac 2. PPN13'!D63+'Obrazac 2. PPN14'!D63+'Obrazac 2. PPN15'!D63+'Obrazac 2. PPN16'!D63+'Obrazac 2. PPN17'!D63+'Obrazac 2. PPN18'!D63+'Obrazac 2. PPN19'!D63+'Obrazac 2. PPN20'!D63+'Obrazac 2. PPN21'!D63+'Obrazac 2. PPN22'!D63+'Obrazac 2. PPN23'!D63+'Obrazac 2. PPN24'!D63+'Obrazac 2. PPN25'!D63+'Obrazac 2. PPN26'!D63+'Obrazac 2. PPN27'!D63+'Obrazac 2. PPN28'!D63+'Obrazac 2. PPN29'!D63+'Obrazac 2. PPN30'!D63</f>
        <v>0</v>
      </c>
      <c r="F64" s="100">
        <f>'Obrazac 2. Opšta namjena'!F64+'Obrazac 2. PPN1'!F64+'Obrazac 2. PPN2'!E63+'Obrazac 2. PPN3'!E63+'Obrazac 2. PPN4'!E63+'Obrazac 2. PPN5'!E63+'Obrazac 2. PPN6'!E63+'Obrazac 2. PPN7'!E63+'Obrazac 2. PPN8'!E63+'Obrazac 2. PPN9'!E63+'Obrazac 2. PPN10'!E63+'Obrazac 2. PPN11'!E63+'Obrazac 2. PPN12'!E63+'Obrazac 2. PPN13'!E63+'Obrazac 2. PPN14'!E63+'Obrazac 2. PPN15'!E63+'Obrazac 2. PPN16'!E63+'Obrazac 2. PPN17'!E63+'Obrazac 2. PPN18'!E63+'Obrazac 2. PPN19'!E63+'Obrazac 2. PPN20'!E63+'Obrazac 2. PPN21'!E63+'Obrazac 2. PPN22'!E63+'Obrazac 2. PPN23'!E63+'Obrazac 2. PPN24'!E63+'Obrazac 2. PPN25'!E63+'Obrazac 2. PPN26'!E63+'Obrazac 2. PPN27'!E63+'Obrazac 2. PPN28'!E63+'Obrazac 2. PPN29'!E63+'Obrazac 2. PPN30'!E63</f>
        <v>0</v>
      </c>
      <c r="G64" s="100">
        <f>'Obrazac 2. Opšta namjena'!G64+'Obrazac 2. PPN1'!G64+'Obrazac 2. PPN2'!F63+'Obrazac 2. PPN3'!F63+'Obrazac 2. PPN4'!F63+'Obrazac 2. PPN5'!F63+'Obrazac 2. PPN6'!F63+'Obrazac 2. PPN7'!F63+'Obrazac 2. PPN8'!F63+'Obrazac 2. PPN9'!F63+'Obrazac 2. PPN10'!F63+'Obrazac 2. PPN11'!F63+'Obrazac 2. PPN12'!F63+'Obrazac 2. PPN13'!F63+'Obrazac 2. PPN14'!F63+'Obrazac 2. PPN15'!F63+'Obrazac 2. PPN16'!F63+'Obrazac 2. PPN17'!F63+'Obrazac 2. PPN18'!F63+'Obrazac 2. PPN19'!F63+'Obrazac 2. PPN20'!F63+'Obrazac 2. PPN21'!F63+'Obrazac 2. PPN22'!F63+'Obrazac 2. PPN23'!F63+'Obrazac 2. PPN24'!F63+'Obrazac 2. PPN25'!F63+'Obrazac 2. PPN26'!F63+'Obrazac 2. PPN27'!F63+'Obrazac 2. PPN28'!F63+'Obrazac 2. PPN29'!F63+'Obrazac 2. PPN30'!F63</f>
        <v>0</v>
      </c>
      <c r="H64" s="100">
        <f>'Obrazac 2. Opšta namjena'!H64+'Obrazac 2. PPN1'!H64+'Obrazac 2. PPN2'!G63+'Obrazac 2. PPN3'!G63+'Obrazac 2. PPN4'!G63+'Obrazac 2. PPN5'!G63+'Obrazac 2. PPN6'!G63+'Obrazac 2. PPN7'!G63+'Obrazac 2. PPN8'!G63+'Obrazac 2. PPN9'!G63+'Obrazac 2. PPN10'!G63+'Obrazac 2. PPN11'!G63+'Obrazac 2. PPN12'!G63+'Obrazac 2. PPN13'!G63+'Obrazac 2. PPN14'!G63+'Obrazac 2. PPN15'!G63+'Obrazac 2. PPN16'!G63+'Obrazac 2. PPN17'!G63+'Obrazac 2. PPN18'!G63+'Obrazac 2. PPN19'!G63+'Obrazac 2. PPN20'!G63+'Obrazac 2. PPN21'!G63+'Obrazac 2. PPN22'!G63+'Obrazac 2. PPN23'!G63+'Obrazac 2. PPN24'!G63+'Obrazac 2. PPN25'!G63+'Obrazac 2. PPN26'!G63+'Obrazac 2. PPN27'!G63+'Obrazac 2. PPN28'!G63+'Obrazac 2. PPN29'!G63+'Obrazac 2. PPN30'!G63</f>
        <v>0</v>
      </c>
      <c r="I64" s="100">
        <f>'Obrazac 2. Opšta namjena'!I64+'Obrazac 2. PPN1'!I64+'Obrazac 2. PPN2'!H63+'Obrazac 2. PPN3'!H63+'Obrazac 2. PPN4'!H63+'Obrazac 2. PPN5'!H63+'Obrazac 2. PPN6'!H63+'Obrazac 2. PPN7'!H63+'Obrazac 2. PPN8'!H63+'Obrazac 2. PPN9'!H63+'Obrazac 2. PPN10'!H63+'Obrazac 2. PPN11'!H63+'Obrazac 2. PPN12'!H63+'Obrazac 2. PPN13'!H63+'Obrazac 2. PPN14'!H63+'Obrazac 2. PPN15'!H63+'Obrazac 2. PPN16'!H63+'Obrazac 2. PPN17'!H63+'Obrazac 2. PPN18'!H63+'Obrazac 2. PPN19'!H63+'Obrazac 2. PPN20'!H63+'Obrazac 2. PPN21'!H63+'Obrazac 2. PPN22'!H63+'Obrazac 2. PPN23'!H63+'Obrazac 2. PPN24'!H63+'Obrazac 2. PPN25'!H63+'Obrazac 2. PPN26'!H63+'Obrazac 2. PPN27'!H63+'Obrazac 2. PPN28'!H63+'Obrazac 2. PPN29'!H63+'Obrazac 2. PPN30'!H63</f>
        <v>0</v>
      </c>
      <c r="J64" s="24" t="e">
        <f t="shared" si="0"/>
        <v>#DIV/0!</v>
      </c>
      <c r="K64" s="23" t="e">
        <f t="shared" si="2"/>
        <v>#DIV/0!</v>
      </c>
    </row>
    <row r="65" spans="2:11" ht="15" customHeight="1">
      <c r="B65" s="28">
        <v>48</v>
      </c>
      <c r="C65" s="76" t="s">
        <v>274</v>
      </c>
      <c r="D65" s="73">
        <v>822600</v>
      </c>
      <c r="E65" s="100">
        <f>'Obrazac 2. Opšta namjena'!E65+'Obrazac 2. PPN1'!E65+'Obrazac 2. PPN2'!D64+'Obrazac 2. PPN3'!D64+'Obrazac 2. PPN4'!D64+'Obrazac 2. PPN5'!D64+'Obrazac 2. PPN6'!D64+'Obrazac 2. PPN7'!D64+'Obrazac 2. PPN8'!D64+'Obrazac 2. PPN9'!D64+'Obrazac 2. PPN10'!D64+'Obrazac 2. PPN11'!D64+'Obrazac 2. PPN12'!D64+'Obrazac 2. PPN13'!D64+'Obrazac 2. PPN14'!D64+'Obrazac 2. PPN15'!D64+'Obrazac 2. PPN16'!D64+'Obrazac 2. PPN17'!D64+'Obrazac 2. PPN18'!D64+'Obrazac 2. PPN19'!D64+'Obrazac 2. PPN20'!D64+'Obrazac 2. PPN21'!D64+'Obrazac 2. PPN22'!D64+'Obrazac 2. PPN23'!D64+'Obrazac 2. PPN24'!D64+'Obrazac 2. PPN25'!D64+'Obrazac 2. PPN26'!D64+'Obrazac 2. PPN27'!D64+'Obrazac 2. PPN28'!D64+'Obrazac 2. PPN29'!D64+'Obrazac 2. PPN30'!D64</f>
        <v>0</v>
      </c>
      <c r="F65" s="100">
        <f>'Obrazac 2. Opšta namjena'!F65+'Obrazac 2. PPN1'!F65+'Obrazac 2. PPN2'!E64+'Obrazac 2. PPN3'!E64+'Obrazac 2. PPN4'!E64+'Obrazac 2. PPN5'!E64+'Obrazac 2. PPN6'!E64+'Obrazac 2. PPN7'!E64+'Obrazac 2. PPN8'!E64+'Obrazac 2. PPN9'!E64+'Obrazac 2. PPN10'!E64+'Obrazac 2. PPN11'!E64+'Obrazac 2. PPN12'!E64+'Obrazac 2. PPN13'!E64+'Obrazac 2. PPN14'!E64+'Obrazac 2. PPN15'!E64+'Obrazac 2. PPN16'!E64+'Obrazac 2. PPN17'!E64+'Obrazac 2. PPN18'!E64+'Obrazac 2. PPN19'!E64+'Obrazac 2. PPN20'!E64+'Obrazac 2. PPN21'!E64+'Obrazac 2. PPN22'!E64+'Obrazac 2. PPN23'!E64+'Obrazac 2. PPN24'!E64+'Obrazac 2. PPN25'!E64+'Obrazac 2. PPN26'!E64+'Obrazac 2. PPN27'!E64+'Obrazac 2. PPN28'!E64+'Obrazac 2. PPN29'!E64+'Obrazac 2. PPN30'!E64</f>
        <v>0</v>
      </c>
      <c r="G65" s="100">
        <f>'Obrazac 2. Opšta namjena'!G65+'Obrazac 2. PPN1'!G65+'Obrazac 2. PPN2'!F64+'Obrazac 2. PPN3'!F64+'Obrazac 2. PPN4'!F64+'Obrazac 2. PPN5'!F64+'Obrazac 2. PPN6'!F64+'Obrazac 2. PPN7'!F64+'Obrazac 2. PPN8'!F64+'Obrazac 2. PPN9'!F64+'Obrazac 2. PPN10'!F64+'Obrazac 2. PPN11'!F64+'Obrazac 2. PPN12'!F64+'Obrazac 2. PPN13'!F64+'Obrazac 2. PPN14'!F64+'Obrazac 2. PPN15'!F64+'Obrazac 2. PPN16'!F64+'Obrazac 2. PPN17'!F64+'Obrazac 2. PPN18'!F64+'Obrazac 2. PPN19'!F64+'Obrazac 2. PPN20'!F64+'Obrazac 2. PPN21'!F64+'Obrazac 2. PPN22'!F64+'Obrazac 2. PPN23'!F64+'Obrazac 2. PPN24'!F64+'Obrazac 2. PPN25'!F64+'Obrazac 2. PPN26'!F64+'Obrazac 2. PPN27'!F64+'Obrazac 2. PPN28'!F64+'Obrazac 2. PPN29'!F64+'Obrazac 2. PPN30'!F64</f>
        <v>0</v>
      </c>
      <c r="H65" s="100">
        <f>'Obrazac 2. Opšta namjena'!H65+'Obrazac 2. PPN1'!H65+'Obrazac 2. PPN2'!G64+'Obrazac 2. PPN3'!G64+'Obrazac 2. PPN4'!G64+'Obrazac 2. PPN5'!G64+'Obrazac 2. PPN6'!G64+'Obrazac 2. PPN7'!G64+'Obrazac 2. PPN8'!G64+'Obrazac 2. PPN9'!G64+'Obrazac 2. PPN10'!G64+'Obrazac 2. PPN11'!G64+'Obrazac 2. PPN12'!G64+'Obrazac 2. PPN13'!G64+'Obrazac 2. PPN14'!G64+'Obrazac 2. PPN15'!G64+'Obrazac 2. PPN16'!G64+'Obrazac 2. PPN17'!G64+'Obrazac 2. PPN18'!G64+'Obrazac 2. PPN19'!G64+'Obrazac 2. PPN20'!G64+'Obrazac 2. PPN21'!G64+'Obrazac 2. PPN22'!G64+'Obrazac 2. PPN23'!G64+'Obrazac 2. PPN24'!G64+'Obrazac 2. PPN25'!G64+'Obrazac 2. PPN26'!G64+'Obrazac 2. PPN27'!G64+'Obrazac 2. PPN28'!G64+'Obrazac 2. PPN29'!G64+'Obrazac 2. PPN30'!G64</f>
        <v>0</v>
      </c>
      <c r="I65" s="100">
        <f>'Obrazac 2. Opšta namjena'!I65+'Obrazac 2. PPN1'!I65+'Obrazac 2. PPN2'!H64+'Obrazac 2. PPN3'!H64+'Obrazac 2. PPN4'!H64+'Obrazac 2. PPN5'!H64+'Obrazac 2. PPN6'!H64+'Obrazac 2. PPN7'!H64+'Obrazac 2. PPN8'!H64+'Obrazac 2. PPN9'!H64+'Obrazac 2. PPN10'!H64+'Obrazac 2. PPN11'!H64+'Obrazac 2. PPN12'!H64+'Obrazac 2. PPN13'!H64+'Obrazac 2. PPN14'!H64+'Obrazac 2. PPN15'!H64+'Obrazac 2. PPN16'!H64+'Obrazac 2. PPN17'!H64+'Obrazac 2. PPN18'!H64+'Obrazac 2. PPN19'!H64+'Obrazac 2. PPN20'!H64+'Obrazac 2. PPN21'!H64+'Obrazac 2. PPN22'!H64+'Obrazac 2. PPN23'!H64+'Obrazac 2. PPN24'!H64+'Obrazac 2. PPN25'!H64+'Obrazac 2. PPN26'!H64+'Obrazac 2. PPN27'!H64+'Obrazac 2. PPN28'!H64+'Obrazac 2. PPN29'!H64+'Obrazac 2. PPN30'!H64</f>
        <v>0</v>
      </c>
      <c r="J65" s="24" t="e">
        <f t="shared" si="0"/>
        <v>#DIV/0!</v>
      </c>
      <c r="K65" s="23" t="e">
        <f t="shared" si="2"/>
        <v>#DIV/0!</v>
      </c>
    </row>
    <row r="66" spans="2:11" ht="15" customHeight="1">
      <c r="B66" s="31">
        <v>49</v>
      </c>
      <c r="C66" s="76" t="s">
        <v>273</v>
      </c>
      <c r="D66" s="73">
        <v>822700</v>
      </c>
      <c r="E66" s="100">
        <f>'Obrazac 2. Opšta namjena'!E66+'Obrazac 2. PPN1'!E66+'Obrazac 2. PPN2'!D65+'Obrazac 2. PPN3'!D65+'Obrazac 2. PPN4'!D65+'Obrazac 2. PPN5'!D65+'Obrazac 2. PPN6'!D65+'Obrazac 2. PPN7'!D65+'Obrazac 2. PPN8'!D65+'Obrazac 2. PPN9'!D65+'Obrazac 2. PPN10'!D65+'Obrazac 2. PPN11'!D65+'Obrazac 2. PPN12'!D65+'Obrazac 2. PPN13'!D65+'Obrazac 2. PPN14'!D65+'Obrazac 2. PPN15'!D65+'Obrazac 2. PPN16'!D65+'Obrazac 2. PPN17'!D65+'Obrazac 2. PPN18'!D65+'Obrazac 2. PPN19'!D65+'Obrazac 2. PPN20'!D65+'Obrazac 2. PPN21'!D65+'Obrazac 2. PPN22'!D65+'Obrazac 2. PPN23'!D65+'Obrazac 2. PPN24'!D65+'Obrazac 2. PPN25'!D65+'Obrazac 2. PPN26'!D65+'Obrazac 2. PPN27'!D65+'Obrazac 2. PPN28'!D65+'Obrazac 2. PPN29'!D65+'Obrazac 2. PPN30'!D65</f>
        <v>0</v>
      </c>
      <c r="F66" s="100">
        <f>'Obrazac 2. Opšta namjena'!F66+'Obrazac 2. PPN1'!F66+'Obrazac 2. PPN2'!E65+'Obrazac 2. PPN3'!E65+'Obrazac 2. PPN4'!E65+'Obrazac 2. PPN5'!E65+'Obrazac 2. PPN6'!E65+'Obrazac 2. PPN7'!E65+'Obrazac 2. PPN8'!E65+'Obrazac 2. PPN9'!E65+'Obrazac 2. PPN10'!E65+'Obrazac 2. PPN11'!E65+'Obrazac 2. PPN12'!E65+'Obrazac 2. PPN13'!E65+'Obrazac 2. PPN14'!E65+'Obrazac 2. PPN15'!E65+'Obrazac 2. PPN16'!E65+'Obrazac 2. PPN17'!E65+'Obrazac 2. PPN18'!E65+'Obrazac 2. PPN19'!E65+'Obrazac 2. PPN20'!E65+'Obrazac 2. PPN21'!E65+'Obrazac 2. PPN22'!E65+'Obrazac 2. PPN23'!E65+'Obrazac 2. PPN24'!E65+'Obrazac 2. PPN25'!E65+'Obrazac 2. PPN26'!E65+'Obrazac 2. PPN27'!E65+'Obrazac 2. PPN28'!E65+'Obrazac 2. PPN29'!E65+'Obrazac 2. PPN30'!E65</f>
        <v>0</v>
      </c>
      <c r="G66" s="100">
        <f>'Obrazac 2. Opšta namjena'!G66+'Obrazac 2. PPN1'!G66+'Obrazac 2. PPN2'!F65+'Obrazac 2. PPN3'!F65+'Obrazac 2. PPN4'!F65+'Obrazac 2. PPN5'!F65+'Obrazac 2. PPN6'!F65+'Obrazac 2. PPN7'!F65+'Obrazac 2. PPN8'!F65+'Obrazac 2. PPN9'!F65+'Obrazac 2. PPN10'!F65+'Obrazac 2. PPN11'!F65+'Obrazac 2. PPN12'!F65+'Obrazac 2. PPN13'!F65+'Obrazac 2. PPN14'!F65+'Obrazac 2. PPN15'!F65+'Obrazac 2. PPN16'!F65+'Obrazac 2. PPN17'!F65+'Obrazac 2. PPN18'!F65+'Obrazac 2. PPN19'!F65+'Obrazac 2. PPN20'!F65+'Obrazac 2. PPN21'!F65+'Obrazac 2. PPN22'!F65+'Obrazac 2. PPN23'!F65+'Obrazac 2. PPN24'!F65+'Obrazac 2. PPN25'!F65+'Obrazac 2. PPN26'!F65+'Obrazac 2. PPN27'!F65+'Obrazac 2. PPN28'!F65+'Obrazac 2. PPN29'!F65+'Obrazac 2. PPN30'!F65</f>
        <v>0</v>
      </c>
      <c r="H66" s="100">
        <f>'Obrazac 2. Opšta namjena'!H66+'Obrazac 2. PPN1'!H66+'Obrazac 2. PPN2'!G65+'Obrazac 2. PPN3'!G65+'Obrazac 2. PPN4'!G65+'Obrazac 2. PPN5'!G65+'Obrazac 2. PPN6'!G65+'Obrazac 2. PPN7'!G65+'Obrazac 2. PPN8'!G65+'Obrazac 2. PPN9'!G65+'Obrazac 2. PPN10'!G65+'Obrazac 2. PPN11'!G65+'Obrazac 2. PPN12'!G65+'Obrazac 2. PPN13'!G65+'Obrazac 2. PPN14'!G65+'Obrazac 2. PPN15'!G65+'Obrazac 2. PPN16'!G65+'Obrazac 2. PPN17'!G65+'Obrazac 2. PPN18'!G65+'Obrazac 2. PPN19'!G65+'Obrazac 2. PPN20'!G65+'Obrazac 2. PPN21'!G65+'Obrazac 2. PPN22'!G65+'Obrazac 2. PPN23'!G65+'Obrazac 2. PPN24'!G65+'Obrazac 2. PPN25'!G65+'Obrazac 2. PPN26'!G65+'Obrazac 2. PPN27'!G65+'Obrazac 2. PPN28'!G65+'Obrazac 2. PPN29'!G65+'Obrazac 2. PPN30'!G65</f>
        <v>0</v>
      </c>
      <c r="I66" s="100">
        <f>'Obrazac 2. Opšta namjena'!I66+'Obrazac 2. PPN1'!I66+'Obrazac 2. PPN2'!H65+'Obrazac 2. PPN3'!H65+'Obrazac 2. PPN4'!H65+'Obrazac 2. PPN5'!H65+'Obrazac 2. PPN6'!H65+'Obrazac 2. PPN7'!H65+'Obrazac 2. PPN8'!H65+'Obrazac 2. PPN9'!H65+'Obrazac 2. PPN10'!H65+'Obrazac 2. PPN11'!H65+'Obrazac 2. PPN12'!H65+'Obrazac 2. PPN13'!H65+'Obrazac 2. PPN14'!H65+'Obrazac 2. PPN15'!H65+'Obrazac 2. PPN16'!H65+'Obrazac 2. PPN17'!H65+'Obrazac 2. PPN18'!H65+'Obrazac 2. PPN19'!H65+'Obrazac 2. PPN20'!H65+'Obrazac 2. PPN21'!H65+'Obrazac 2. PPN22'!H65+'Obrazac 2. PPN23'!H65+'Obrazac 2. PPN24'!H65+'Obrazac 2. PPN25'!H65+'Obrazac 2. PPN26'!H65+'Obrazac 2. PPN27'!H65+'Obrazac 2. PPN28'!H65+'Obrazac 2. PPN29'!H65+'Obrazac 2. PPN30'!H65</f>
        <v>0</v>
      </c>
      <c r="J66" s="24" t="e">
        <f t="shared" si="0"/>
        <v>#DIV/0!</v>
      </c>
      <c r="K66" s="23" t="e">
        <f t="shared" si="2"/>
        <v>#DIV/0!</v>
      </c>
    </row>
    <row r="67" spans="2:11" ht="15" customHeight="1">
      <c r="B67" s="28">
        <v>50</v>
      </c>
      <c r="C67" s="27" t="s">
        <v>10</v>
      </c>
      <c r="D67" s="36">
        <v>823000</v>
      </c>
      <c r="E67" s="49">
        <f>'Obrazac 2. Opšta namjena'!E67+'Obrazac 2. PPN1'!E67+'Obrazac 2. PPN2'!D66+'Obrazac 2. PPN3'!D66+'Obrazac 2. PPN4'!D66+'Obrazac 2. PPN5'!D66+'Obrazac 2. PPN6'!D66+'Obrazac 2. PPN7'!D66+'Obrazac 2. PPN8'!D66+'Obrazac 2. PPN9'!D66+'Obrazac 2. PPN10'!D66+'Obrazac 2. PPN11'!D66+'Obrazac 2. PPN12'!D66+'Obrazac 2. PPN13'!D66+'Obrazac 2. PPN14'!D66+'Obrazac 2. PPN15'!D66+'Obrazac 2. PPN16'!D66+'Obrazac 2. PPN17'!D66+'Obrazac 2. PPN18'!D66+'Obrazac 2. PPN19'!D66+'Obrazac 2. PPN20'!D66+'Obrazac 2. PPN21'!D66+'Obrazac 2. PPN22'!D66+'Obrazac 2. PPN23'!D66+'Obrazac 2. PPN24'!D66+'Obrazac 2. PPN25'!D66+'Obrazac 2. PPN26'!D66+'Obrazac 2. PPN27'!D66+'Obrazac 2. PPN28'!D66+'Obrazac 2. PPN29'!D66+'Obrazac 2. PPN30'!D66</f>
        <v>0</v>
      </c>
      <c r="F67" s="49">
        <f>'Obrazac 2. Opšta namjena'!F67+'Obrazac 2. PPN1'!F67+'Obrazac 2. PPN2'!E66+'Obrazac 2. PPN3'!E66+'Obrazac 2. PPN4'!E66+'Obrazac 2. PPN5'!E66+'Obrazac 2. PPN6'!E66+'Obrazac 2. PPN7'!E66+'Obrazac 2. PPN8'!E66+'Obrazac 2. PPN9'!E66+'Obrazac 2. PPN10'!E66+'Obrazac 2. PPN11'!E66+'Obrazac 2. PPN12'!E66+'Obrazac 2. PPN13'!E66+'Obrazac 2. PPN14'!E66+'Obrazac 2. PPN15'!E66+'Obrazac 2. PPN16'!E66+'Obrazac 2. PPN17'!E66+'Obrazac 2. PPN18'!E66+'Obrazac 2. PPN19'!E66+'Obrazac 2. PPN20'!E66+'Obrazac 2. PPN21'!E66+'Obrazac 2. PPN22'!E66+'Obrazac 2. PPN23'!E66+'Obrazac 2. PPN24'!E66+'Obrazac 2. PPN25'!E66+'Obrazac 2. PPN26'!E66+'Obrazac 2. PPN27'!E66+'Obrazac 2. PPN28'!E66+'Obrazac 2. PPN29'!E66+'Obrazac 2. PPN30'!E66</f>
        <v>0</v>
      </c>
      <c r="G67" s="49">
        <f>'Obrazac 2. Opšta namjena'!G67+'Obrazac 2. PPN1'!G67+'Obrazac 2. PPN2'!F66+'Obrazac 2. PPN3'!F66+'Obrazac 2. PPN4'!F66+'Obrazac 2. PPN5'!F66+'Obrazac 2. PPN6'!F66+'Obrazac 2. PPN7'!F66+'Obrazac 2. PPN8'!F66+'Obrazac 2. PPN9'!F66+'Obrazac 2. PPN10'!F66+'Obrazac 2. PPN11'!F66+'Obrazac 2. PPN12'!F66+'Obrazac 2. PPN13'!F66+'Obrazac 2. PPN14'!F66+'Obrazac 2. PPN15'!F66+'Obrazac 2. PPN16'!F66+'Obrazac 2. PPN17'!F66+'Obrazac 2. PPN18'!F66+'Obrazac 2. PPN19'!F66+'Obrazac 2. PPN20'!F66+'Obrazac 2. PPN21'!F66+'Obrazac 2. PPN22'!F66+'Obrazac 2. PPN23'!F66+'Obrazac 2. PPN24'!F66+'Obrazac 2. PPN25'!F66+'Obrazac 2. PPN26'!F66+'Obrazac 2. PPN27'!F66+'Obrazac 2. PPN28'!F66+'Obrazac 2. PPN29'!F66+'Obrazac 2. PPN30'!F66</f>
        <v>0</v>
      </c>
      <c r="H67" s="49">
        <f>'Obrazac 2. Opšta namjena'!H67+'Obrazac 2. PPN1'!H67+'Obrazac 2. PPN2'!G66+'Obrazac 2. PPN3'!G66+'Obrazac 2. PPN4'!G66+'Obrazac 2. PPN5'!G66+'Obrazac 2. PPN6'!G66+'Obrazac 2. PPN7'!G66+'Obrazac 2. PPN8'!G66+'Obrazac 2. PPN9'!G66+'Obrazac 2. PPN10'!G66+'Obrazac 2. PPN11'!G66+'Obrazac 2. PPN12'!G66+'Obrazac 2. PPN13'!G66+'Obrazac 2. PPN14'!G66+'Obrazac 2. PPN15'!G66+'Obrazac 2. PPN16'!G66+'Obrazac 2. PPN17'!G66+'Obrazac 2. PPN18'!G66+'Obrazac 2. PPN19'!G66+'Obrazac 2. PPN20'!G66+'Obrazac 2. PPN21'!G66+'Obrazac 2. PPN22'!G66+'Obrazac 2. PPN23'!G66+'Obrazac 2. PPN24'!G66+'Obrazac 2. PPN25'!G66+'Obrazac 2. PPN26'!G66+'Obrazac 2. PPN27'!G66+'Obrazac 2. PPN28'!G66+'Obrazac 2. PPN29'!G66+'Obrazac 2. PPN30'!G66</f>
        <v>0</v>
      </c>
      <c r="I67" s="49">
        <f>'Obrazac 2. Opšta namjena'!I67+'Obrazac 2. PPN1'!I67+'Obrazac 2. PPN2'!H66+'Obrazac 2. PPN3'!H66+'Obrazac 2. PPN4'!H66+'Obrazac 2. PPN5'!H66+'Obrazac 2. PPN6'!H66+'Obrazac 2. PPN7'!H66+'Obrazac 2. PPN8'!H66+'Obrazac 2. PPN9'!H66+'Obrazac 2. PPN10'!H66+'Obrazac 2. PPN11'!H66+'Obrazac 2. PPN12'!H66+'Obrazac 2. PPN13'!H66+'Obrazac 2. PPN14'!H66+'Obrazac 2. PPN15'!H66+'Obrazac 2. PPN16'!H66+'Obrazac 2. PPN17'!H66+'Obrazac 2. PPN18'!H66+'Obrazac 2. PPN19'!H66+'Obrazac 2. PPN20'!H66+'Obrazac 2. PPN21'!H66+'Obrazac 2. PPN22'!H66+'Obrazac 2. PPN23'!H66+'Obrazac 2. PPN24'!H66+'Obrazac 2. PPN25'!H66+'Obrazac 2. PPN26'!H66+'Obrazac 2. PPN27'!H66+'Obrazac 2. PPN28'!H66+'Obrazac 2. PPN29'!H66+'Obrazac 2. PPN30'!H66</f>
        <v>0</v>
      </c>
      <c r="J67" s="34" t="e">
        <f t="shared" si="0"/>
        <v>#DIV/0!</v>
      </c>
      <c r="K67" s="33" t="e">
        <f t="shared" si="2"/>
        <v>#DIV/0!</v>
      </c>
    </row>
    <row r="68" spans="2:11" ht="15" customHeight="1">
      <c r="B68" s="31">
        <v>51</v>
      </c>
      <c r="C68" s="32" t="s">
        <v>272</v>
      </c>
      <c r="D68" s="30">
        <v>823100</v>
      </c>
      <c r="E68" s="100">
        <f>'Obrazac 2. Opšta namjena'!E68+'Obrazac 2. PPN1'!E68+'Obrazac 2. PPN2'!D67+'Obrazac 2. PPN3'!D67+'Obrazac 2. PPN4'!D67+'Obrazac 2. PPN5'!D67+'Obrazac 2. PPN6'!D67+'Obrazac 2. PPN7'!D67+'Obrazac 2. PPN8'!D67+'Obrazac 2. PPN9'!D67+'Obrazac 2. PPN10'!D67+'Obrazac 2. PPN11'!D67+'Obrazac 2. PPN12'!D67+'Obrazac 2. PPN13'!D67+'Obrazac 2. PPN14'!D67+'Obrazac 2. PPN15'!D67+'Obrazac 2. PPN16'!D67+'Obrazac 2. PPN17'!D67+'Obrazac 2. PPN18'!D67+'Obrazac 2. PPN19'!D67+'Obrazac 2. PPN20'!D67+'Obrazac 2. PPN21'!D67+'Obrazac 2. PPN22'!D67+'Obrazac 2. PPN23'!D67+'Obrazac 2. PPN24'!D67+'Obrazac 2. PPN25'!D67+'Obrazac 2. PPN26'!D67+'Obrazac 2. PPN27'!D67+'Obrazac 2. PPN28'!D67+'Obrazac 2. PPN29'!D67+'Obrazac 2. PPN30'!D67</f>
        <v>0</v>
      </c>
      <c r="F68" s="100">
        <f>'Obrazac 2. Opšta namjena'!F68+'Obrazac 2. PPN1'!F68+'Obrazac 2. PPN2'!E67+'Obrazac 2. PPN3'!E67+'Obrazac 2. PPN4'!E67+'Obrazac 2. PPN5'!E67+'Obrazac 2. PPN6'!E67+'Obrazac 2. PPN7'!E67+'Obrazac 2. PPN8'!E67+'Obrazac 2. PPN9'!E67+'Obrazac 2. PPN10'!E67+'Obrazac 2. PPN11'!E67+'Obrazac 2. PPN12'!E67+'Obrazac 2. PPN13'!E67+'Obrazac 2. PPN14'!E67+'Obrazac 2. PPN15'!E67+'Obrazac 2. PPN16'!E67+'Obrazac 2. PPN17'!E67+'Obrazac 2. PPN18'!E67+'Obrazac 2. PPN19'!E67+'Obrazac 2. PPN20'!E67+'Obrazac 2. PPN21'!E67+'Obrazac 2. PPN22'!E67+'Obrazac 2. PPN23'!E67+'Obrazac 2. PPN24'!E67+'Obrazac 2. PPN25'!E67+'Obrazac 2. PPN26'!E67+'Obrazac 2. PPN27'!E67+'Obrazac 2. PPN28'!E67+'Obrazac 2. PPN29'!E67+'Obrazac 2. PPN30'!E67</f>
        <v>0</v>
      </c>
      <c r="G68" s="100">
        <f>'Obrazac 2. Opšta namjena'!G68+'Obrazac 2. PPN1'!G68+'Obrazac 2. PPN2'!F67+'Obrazac 2. PPN3'!F67+'Obrazac 2. PPN4'!F67+'Obrazac 2. PPN5'!F67+'Obrazac 2. PPN6'!F67+'Obrazac 2. PPN7'!F67+'Obrazac 2. PPN8'!F67+'Obrazac 2. PPN9'!F67+'Obrazac 2. PPN10'!F67+'Obrazac 2. PPN11'!F67+'Obrazac 2. PPN12'!F67+'Obrazac 2. PPN13'!F67+'Obrazac 2. PPN14'!F67+'Obrazac 2. PPN15'!F67+'Obrazac 2. PPN16'!F67+'Obrazac 2. PPN17'!F67+'Obrazac 2. PPN18'!F67+'Obrazac 2. PPN19'!F67+'Obrazac 2. PPN20'!F67+'Obrazac 2. PPN21'!F67+'Obrazac 2. PPN22'!F67+'Obrazac 2. PPN23'!F67+'Obrazac 2. PPN24'!F67+'Obrazac 2. PPN25'!F67+'Obrazac 2. PPN26'!F67+'Obrazac 2. PPN27'!F67+'Obrazac 2. PPN28'!F67+'Obrazac 2. PPN29'!F67+'Obrazac 2. PPN30'!F67</f>
        <v>0</v>
      </c>
      <c r="H68" s="100">
        <f>'Obrazac 2. Opšta namjena'!H68+'Obrazac 2. PPN1'!H68+'Obrazac 2. PPN2'!G67+'Obrazac 2. PPN3'!G67+'Obrazac 2. PPN4'!G67+'Obrazac 2. PPN5'!G67+'Obrazac 2. PPN6'!G67+'Obrazac 2. PPN7'!G67+'Obrazac 2. PPN8'!G67+'Obrazac 2. PPN9'!G67+'Obrazac 2. PPN10'!G67+'Obrazac 2. PPN11'!G67+'Obrazac 2. PPN12'!G67+'Obrazac 2. PPN13'!G67+'Obrazac 2. PPN14'!G67+'Obrazac 2. PPN15'!G67+'Obrazac 2. PPN16'!G67+'Obrazac 2. PPN17'!G67+'Obrazac 2. PPN18'!G67+'Obrazac 2. PPN19'!G67+'Obrazac 2. PPN20'!G67+'Obrazac 2. PPN21'!G67+'Obrazac 2. PPN22'!G67+'Obrazac 2. PPN23'!G67+'Obrazac 2. PPN24'!G67+'Obrazac 2. PPN25'!G67+'Obrazac 2. PPN26'!G67+'Obrazac 2. PPN27'!G67+'Obrazac 2. PPN28'!G67+'Obrazac 2. PPN29'!G67+'Obrazac 2. PPN30'!G67</f>
        <v>0</v>
      </c>
      <c r="I68" s="100">
        <f>'Obrazac 2. Opšta namjena'!I68+'Obrazac 2. PPN1'!I68+'Obrazac 2. PPN2'!H67+'Obrazac 2. PPN3'!H67+'Obrazac 2. PPN4'!H67+'Obrazac 2. PPN5'!H67+'Obrazac 2. PPN6'!H67+'Obrazac 2. PPN7'!H67+'Obrazac 2. PPN8'!H67+'Obrazac 2. PPN9'!H67+'Obrazac 2. PPN10'!H67+'Obrazac 2. PPN11'!H67+'Obrazac 2. PPN12'!H67+'Obrazac 2. PPN13'!H67+'Obrazac 2. PPN14'!H67+'Obrazac 2. PPN15'!H67+'Obrazac 2. PPN16'!H67+'Obrazac 2. PPN17'!H67+'Obrazac 2. PPN18'!H67+'Obrazac 2. PPN19'!H67+'Obrazac 2. PPN20'!H67+'Obrazac 2. PPN21'!H67+'Obrazac 2. PPN22'!H67+'Obrazac 2. PPN23'!H67+'Obrazac 2. PPN24'!H67+'Obrazac 2. PPN25'!H67+'Obrazac 2. PPN26'!H67+'Obrazac 2. PPN27'!H67+'Obrazac 2. PPN28'!H67+'Obrazac 2. PPN29'!H67+'Obrazac 2. PPN30'!H67</f>
        <v>0</v>
      </c>
      <c r="J68" s="24" t="e">
        <f t="shared" si="0"/>
        <v>#DIV/0!</v>
      </c>
      <c r="K68" s="23" t="e">
        <f t="shared" si="2"/>
        <v>#DIV/0!</v>
      </c>
    </row>
    <row r="69" spans="2:11" ht="15" customHeight="1">
      <c r="B69" s="28">
        <v>52</v>
      </c>
      <c r="C69" s="32" t="s">
        <v>271</v>
      </c>
      <c r="D69" s="30">
        <v>823200</v>
      </c>
      <c r="E69" s="100">
        <f>'Obrazac 2. Opšta namjena'!E69+'Obrazac 2. PPN1'!E69+'Obrazac 2. PPN2'!D68+'Obrazac 2. PPN3'!D68+'Obrazac 2. PPN4'!D68+'Obrazac 2. PPN5'!D68+'Obrazac 2. PPN6'!D68+'Obrazac 2. PPN7'!D68+'Obrazac 2. PPN8'!D68+'Obrazac 2. PPN9'!D68+'Obrazac 2. PPN10'!D68+'Obrazac 2. PPN11'!D68+'Obrazac 2. PPN12'!D68+'Obrazac 2. PPN13'!D68+'Obrazac 2. PPN14'!D68+'Obrazac 2. PPN15'!D68+'Obrazac 2. PPN16'!D68+'Obrazac 2. PPN17'!D68+'Obrazac 2. PPN18'!D68+'Obrazac 2. PPN19'!D68+'Obrazac 2. PPN20'!D68+'Obrazac 2. PPN21'!D68+'Obrazac 2. PPN22'!D68+'Obrazac 2. PPN23'!D68+'Obrazac 2. PPN24'!D68+'Obrazac 2. PPN25'!D68+'Obrazac 2. PPN26'!D68+'Obrazac 2. PPN27'!D68+'Obrazac 2. PPN28'!D68+'Obrazac 2. PPN29'!D68+'Obrazac 2. PPN30'!D68</f>
        <v>0</v>
      </c>
      <c r="F69" s="100">
        <f>'Obrazac 2. Opšta namjena'!F69+'Obrazac 2. PPN1'!F69+'Obrazac 2. PPN2'!E68+'Obrazac 2. PPN3'!E68+'Obrazac 2. PPN4'!E68+'Obrazac 2. PPN5'!E68+'Obrazac 2. PPN6'!E68+'Obrazac 2. PPN7'!E68+'Obrazac 2. PPN8'!E68+'Obrazac 2. PPN9'!E68+'Obrazac 2. PPN10'!E68+'Obrazac 2. PPN11'!E68+'Obrazac 2. PPN12'!E68+'Obrazac 2. PPN13'!E68+'Obrazac 2. PPN14'!E68+'Obrazac 2. PPN15'!E68+'Obrazac 2. PPN16'!E68+'Obrazac 2. PPN17'!E68+'Obrazac 2. PPN18'!E68+'Obrazac 2. PPN19'!E68+'Obrazac 2. PPN20'!E68+'Obrazac 2. PPN21'!E68+'Obrazac 2. PPN22'!E68+'Obrazac 2. PPN23'!E68+'Obrazac 2. PPN24'!E68+'Obrazac 2. PPN25'!E68+'Obrazac 2. PPN26'!E68+'Obrazac 2. PPN27'!E68+'Obrazac 2. PPN28'!E68+'Obrazac 2. PPN29'!E68+'Obrazac 2. PPN30'!E68</f>
        <v>0</v>
      </c>
      <c r="G69" s="100">
        <f>'Obrazac 2. Opšta namjena'!G69+'Obrazac 2. PPN1'!G69+'Obrazac 2. PPN2'!F68+'Obrazac 2. PPN3'!F68+'Obrazac 2. PPN4'!F68+'Obrazac 2. PPN5'!F68+'Obrazac 2. PPN6'!F68+'Obrazac 2. PPN7'!F68+'Obrazac 2. PPN8'!F68+'Obrazac 2. PPN9'!F68+'Obrazac 2. PPN10'!F68+'Obrazac 2. PPN11'!F68+'Obrazac 2. PPN12'!F68+'Obrazac 2. PPN13'!F68+'Obrazac 2. PPN14'!F68+'Obrazac 2. PPN15'!F68+'Obrazac 2. PPN16'!F68+'Obrazac 2. PPN17'!F68+'Obrazac 2. PPN18'!F68+'Obrazac 2. PPN19'!F68+'Obrazac 2. PPN20'!F68+'Obrazac 2. PPN21'!F68+'Obrazac 2. PPN22'!F68+'Obrazac 2. PPN23'!F68+'Obrazac 2. PPN24'!F68+'Obrazac 2. PPN25'!F68+'Obrazac 2. PPN26'!F68+'Obrazac 2. PPN27'!F68+'Obrazac 2. PPN28'!F68+'Obrazac 2. PPN29'!F68+'Obrazac 2. PPN30'!F68</f>
        <v>0</v>
      </c>
      <c r="H69" s="100">
        <f>'Obrazac 2. Opšta namjena'!H69+'Obrazac 2. PPN1'!H69+'Obrazac 2. PPN2'!G68+'Obrazac 2. PPN3'!G68+'Obrazac 2. PPN4'!G68+'Obrazac 2. PPN5'!G68+'Obrazac 2. PPN6'!G68+'Obrazac 2. PPN7'!G68+'Obrazac 2. PPN8'!G68+'Obrazac 2. PPN9'!G68+'Obrazac 2. PPN10'!G68+'Obrazac 2. PPN11'!G68+'Obrazac 2. PPN12'!G68+'Obrazac 2. PPN13'!G68+'Obrazac 2. PPN14'!G68+'Obrazac 2. PPN15'!G68+'Obrazac 2. PPN16'!G68+'Obrazac 2. PPN17'!G68+'Obrazac 2. PPN18'!G68+'Obrazac 2. PPN19'!G68+'Obrazac 2. PPN20'!G68+'Obrazac 2. PPN21'!G68+'Obrazac 2. PPN22'!G68+'Obrazac 2. PPN23'!G68+'Obrazac 2. PPN24'!G68+'Obrazac 2. PPN25'!G68+'Obrazac 2. PPN26'!G68+'Obrazac 2. PPN27'!G68+'Obrazac 2. PPN28'!G68+'Obrazac 2. PPN29'!G68+'Obrazac 2. PPN30'!G68</f>
        <v>0</v>
      </c>
      <c r="I69" s="100">
        <f>'Obrazac 2. Opšta namjena'!I69+'Obrazac 2. PPN1'!I69+'Obrazac 2. PPN2'!H68+'Obrazac 2. PPN3'!H68+'Obrazac 2. PPN4'!H68+'Obrazac 2. PPN5'!H68+'Obrazac 2. PPN6'!H68+'Obrazac 2. PPN7'!H68+'Obrazac 2. PPN8'!H68+'Obrazac 2. PPN9'!H68+'Obrazac 2. PPN10'!H68+'Obrazac 2. PPN11'!H68+'Obrazac 2. PPN12'!H68+'Obrazac 2. PPN13'!H68+'Obrazac 2. PPN14'!H68+'Obrazac 2. PPN15'!H68+'Obrazac 2. PPN16'!H68+'Obrazac 2. PPN17'!H68+'Obrazac 2. PPN18'!H68+'Obrazac 2. PPN19'!H68+'Obrazac 2. PPN20'!H68+'Obrazac 2. PPN21'!H68+'Obrazac 2. PPN22'!H68+'Obrazac 2. PPN23'!H68+'Obrazac 2. PPN24'!H68+'Obrazac 2. PPN25'!H68+'Obrazac 2. PPN26'!H68+'Obrazac 2. PPN27'!H68+'Obrazac 2. PPN28'!H68+'Obrazac 2. PPN29'!H68+'Obrazac 2. PPN30'!H68</f>
        <v>0</v>
      </c>
      <c r="J69" s="24" t="e">
        <f t="shared" si="0"/>
        <v>#DIV/0!</v>
      </c>
      <c r="K69" s="23" t="e">
        <f t="shared" si="2"/>
        <v>#DIV/0!</v>
      </c>
    </row>
    <row r="70" spans="2:11" ht="15" customHeight="1">
      <c r="B70" s="31">
        <v>53</v>
      </c>
      <c r="C70" s="76" t="s">
        <v>270</v>
      </c>
      <c r="D70" s="73">
        <v>823300</v>
      </c>
      <c r="E70" s="100">
        <f>'Obrazac 2. Opšta namjena'!E70+'Obrazac 2. PPN1'!E70+'Obrazac 2. PPN2'!D69+'Obrazac 2. PPN3'!D69+'Obrazac 2. PPN4'!D69+'Obrazac 2. PPN5'!D69+'Obrazac 2. PPN6'!D69+'Obrazac 2. PPN7'!D69+'Obrazac 2. PPN8'!D69+'Obrazac 2. PPN9'!D69+'Obrazac 2. PPN10'!D69+'Obrazac 2. PPN11'!D69+'Obrazac 2. PPN12'!D69+'Obrazac 2. PPN13'!D69+'Obrazac 2. PPN14'!D69+'Obrazac 2. PPN15'!D69+'Obrazac 2. PPN16'!D69+'Obrazac 2. PPN17'!D69+'Obrazac 2. PPN18'!D69+'Obrazac 2. PPN19'!D69+'Obrazac 2. PPN20'!D69+'Obrazac 2. PPN21'!D69+'Obrazac 2. PPN22'!D69+'Obrazac 2. PPN23'!D69+'Obrazac 2. PPN24'!D69+'Obrazac 2. PPN25'!D69+'Obrazac 2. PPN26'!D69+'Obrazac 2. PPN27'!D69+'Obrazac 2. PPN28'!D69+'Obrazac 2. PPN29'!D69+'Obrazac 2. PPN30'!D69</f>
        <v>0</v>
      </c>
      <c r="F70" s="100">
        <f>'Obrazac 2. Opšta namjena'!F70+'Obrazac 2. PPN1'!F70+'Obrazac 2. PPN2'!E69+'Obrazac 2. PPN3'!E69+'Obrazac 2. PPN4'!E69+'Obrazac 2. PPN5'!E69+'Obrazac 2. PPN6'!E69+'Obrazac 2. PPN7'!E69+'Obrazac 2. PPN8'!E69+'Obrazac 2. PPN9'!E69+'Obrazac 2. PPN10'!E69+'Obrazac 2. PPN11'!E69+'Obrazac 2. PPN12'!E69+'Obrazac 2. PPN13'!E69+'Obrazac 2. PPN14'!E69+'Obrazac 2. PPN15'!E69+'Obrazac 2. PPN16'!E69+'Obrazac 2. PPN17'!E69+'Obrazac 2. PPN18'!E69+'Obrazac 2. PPN19'!E69+'Obrazac 2. PPN20'!E69+'Obrazac 2. PPN21'!E69+'Obrazac 2. PPN22'!E69+'Obrazac 2. PPN23'!E69+'Obrazac 2. PPN24'!E69+'Obrazac 2. PPN25'!E69+'Obrazac 2. PPN26'!E69+'Obrazac 2. PPN27'!E69+'Obrazac 2. PPN28'!E69+'Obrazac 2. PPN29'!E69+'Obrazac 2. PPN30'!E69</f>
        <v>0</v>
      </c>
      <c r="G70" s="100">
        <f>'Obrazac 2. Opšta namjena'!G70+'Obrazac 2. PPN1'!G70+'Obrazac 2. PPN2'!F69+'Obrazac 2. PPN3'!F69+'Obrazac 2. PPN4'!F69+'Obrazac 2. PPN5'!F69+'Obrazac 2. PPN6'!F69+'Obrazac 2. PPN7'!F69+'Obrazac 2. PPN8'!F69+'Obrazac 2. PPN9'!F69+'Obrazac 2. PPN10'!F69+'Obrazac 2. PPN11'!F69+'Obrazac 2. PPN12'!F69+'Obrazac 2. PPN13'!F69+'Obrazac 2. PPN14'!F69+'Obrazac 2. PPN15'!F69+'Obrazac 2. PPN16'!F69+'Obrazac 2. PPN17'!F69+'Obrazac 2. PPN18'!F69+'Obrazac 2. PPN19'!F69+'Obrazac 2. PPN20'!F69+'Obrazac 2. PPN21'!F69+'Obrazac 2. PPN22'!F69+'Obrazac 2. PPN23'!F69+'Obrazac 2. PPN24'!F69+'Obrazac 2. PPN25'!F69+'Obrazac 2. PPN26'!F69+'Obrazac 2. PPN27'!F69+'Obrazac 2. PPN28'!F69+'Obrazac 2. PPN29'!F69+'Obrazac 2. PPN30'!F69</f>
        <v>0</v>
      </c>
      <c r="H70" s="100">
        <f>'Obrazac 2. Opšta namjena'!H70+'Obrazac 2. PPN1'!H70+'Obrazac 2. PPN2'!G69+'Obrazac 2. PPN3'!G69+'Obrazac 2. PPN4'!G69+'Obrazac 2. PPN5'!G69+'Obrazac 2. PPN6'!G69+'Obrazac 2. PPN7'!G69+'Obrazac 2. PPN8'!G69+'Obrazac 2. PPN9'!G69+'Obrazac 2. PPN10'!G69+'Obrazac 2. PPN11'!G69+'Obrazac 2. PPN12'!G69+'Obrazac 2. PPN13'!G69+'Obrazac 2. PPN14'!G69+'Obrazac 2. PPN15'!G69+'Obrazac 2. PPN16'!G69+'Obrazac 2. PPN17'!G69+'Obrazac 2. PPN18'!G69+'Obrazac 2. PPN19'!G69+'Obrazac 2. PPN20'!G69+'Obrazac 2. PPN21'!G69+'Obrazac 2. PPN22'!G69+'Obrazac 2. PPN23'!G69+'Obrazac 2. PPN24'!G69+'Obrazac 2. PPN25'!G69+'Obrazac 2. PPN26'!G69+'Obrazac 2. PPN27'!G69+'Obrazac 2. PPN28'!G69+'Obrazac 2. PPN29'!G69+'Obrazac 2. PPN30'!G69</f>
        <v>0</v>
      </c>
      <c r="I70" s="100">
        <f>'Obrazac 2. Opšta namjena'!I70+'Obrazac 2. PPN1'!I70+'Obrazac 2. PPN2'!H69+'Obrazac 2. PPN3'!H69+'Obrazac 2. PPN4'!H69+'Obrazac 2. PPN5'!H69+'Obrazac 2. PPN6'!H69+'Obrazac 2. PPN7'!H69+'Obrazac 2. PPN8'!H69+'Obrazac 2. PPN9'!H69+'Obrazac 2. PPN10'!H69+'Obrazac 2. PPN11'!H69+'Obrazac 2. PPN12'!H69+'Obrazac 2. PPN13'!H69+'Obrazac 2. PPN14'!H69+'Obrazac 2. PPN15'!H69+'Obrazac 2. PPN16'!H69+'Obrazac 2. PPN17'!H69+'Obrazac 2. PPN18'!H69+'Obrazac 2. PPN19'!H69+'Obrazac 2. PPN20'!H69+'Obrazac 2. PPN21'!H69+'Obrazac 2. PPN22'!H69+'Obrazac 2. PPN23'!H69+'Obrazac 2. PPN24'!H69+'Obrazac 2. PPN25'!H69+'Obrazac 2. PPN26'!H69+'Obrazac 2. PPN27'!H69+'Obrazac 2. PPN28'!H69+'Obrazac 2. PPN29'!H69+'Obrazac 2. PPN30'!H69</f>
        <v>0</v>
      </c>
      <c r="J70" s="24" t="e">
        <f t="shared" si="0"/>
        <v>#DIV/0!</v>
      </c>
      <c r="K70" s="23" t="e">
        <f t="shared" si="2"/>
        <v>#DIV/0!</v>
      </c>
    </row>
    <row r="71" spans="2:11" ht="15" customHeight="1">
      <c r="B71" s="31">
        <v>54</v>
      </c>
      <c r="C71" s="27" t="s">
        <v>267</v>
      </c>
      <c r="D71" s="26"/>
      <c r="E71" s="49">
        <f>'Obrazac 2. Opšta namjena'!E71+'Obrazac 2. PPN1'!E71+'Obrazac 2. PPN2'!D70+'Obrazac 2. PPN3'!D70+'Obrazac 2. PPN4'!D70+'Obrazac 2. PPN5'!D70+'Obrazac 2. PPN6'!D70+'Obrazac 2. PPN7'!D70+'Obrazac 2. PPN8'!D70+'Obrazac 2. PPN9'!D70+'Obrazac 2. PPN10'!D70+'Obrazac 2. PPN11'!D70+'Obrazac 2. PPN12'!D70+'Obrazac 2. PPN13'!D70+'Obrazac 2. PPN14'!D70+'Obrazac 2. PPN15'!D70+'Obrazac 2. PPN16'!D70+'Obrazac 2. PPN17'!D70+'Obrazac 2. PPN18'!D70+'Obrazac 2. PPN19'!D70+'Obrazac 2. PPN20'!D70+'Obrazac 2. PPN21'!D70+'Obrazac 2. PPN22'!D70+'Obrazac 2. PPN23'!D70+'Obrazac 2. PPN24'!D70+'Obrazac 2. PPN25'!D70+'Obrazac 2. PPN26'!D70+'Obrazac 2. PPN27'!D70+'Obrazac 2. PPN28'!D70+'Obrazac 2. PPN29'!D70+'Obrazac 2. PPN30'!D70</f>
        <v>0</v>
      </c>
      <c r="F71" s="49">
        <f>'Obrazac 2. Opšta namjena'!F71+'Obrazac 2. PPN1'!F71+'Obrazac 2. PPN2'!E70+'Obrazac 2. PPN3'!E70+'Obrazac 2. PPN4'!E70+'Obrazac 2. PPN5'!E70+'Obrazac 2. PPN6'!E70+'Obrazac 2. PPN7'!E70+'Obrazac 2. PPN8'!E70+'Obrazac 2. PPN9'!E70+'Obrazac 2. PPN10'!E70+'Obrazac 2. PPN11'!E70+'Obrazac 2. PPN12'!E70+'Obrazac 2. PPN13'!E70+'Obrazac 2. PPN14'!E70+'Obrazac 2. PPN15'!E70+'Obrazac 2. PPN16'!E70+'Obrazac 2. PPN17'!E70+'Obrazac 2. PPN18'!E70+'Obrazac 2. PPN19'!E70+'Obrazac 2. PPN20'!E70+'Obrazac 2. PPN21'!E70+'Obrazac 2. PPN22'!E70+'Obrazac 2. PPN23'!E70+'Obrazac 2. PPN24'!E70+'Obrazac 2. PPN25'!E70+'Obrazac 2. PPN26'!E70+'Obrazac 2. PPN27'!E70+'Obrazac 2. PPN28'!E70+'Obrazac 2. PPN29'!E70+'Obrazac 2. PPN30'!E70</f>
        <v>0</v>
      </c>
      <c r="G71" s="49">
        <f>'Obrazac 2. Opšta namjena'!G71+'Obrazac 2. PPN1'!G71+'Obrazac 2. PPN2'!F70+'Obrazac 2. PPN3'!F70+'Obrazac 2. PPN4'!F70+'Obrazac 2. PPN5'!F70+'Obrazac 2. PPN6'!F70+'Obrazac 2. PPN7'!F70+'Obrazac 2. PPN8'!F70+'Obrazac 2. PPN9'!F70+'Obrazac 2. PPN10'!F70+'Obrazac 2. PPN11'!F70+'Obrazac 2. PPN12'!F70+'Obrazac 2. PPN13'!F70+'Obrazac 2. PPN14'!F70+'Obrazac 2. PPN15'!F70+'Obrazac 2. PPN16'!F70+'Obrazac 2. PPN17'!F70+'Obrazac 2. PPN18'!F70+'Obrazac 2. PPN19'!F70+'Obrazac 2. PPN20'!F70+'Obrazac 2. PPN21'!F70+'Obrazac 2. PPN22'!F70+'Obrazac 2. PPN23'!F70+'Obrazac 2. PPN24'!F70+'Obrazac 2. PPN25'!F70+'Obrazac 2. PPN26'!F70+'Obrazac 2. PPN27'!F70+'Obrazac 2. PPN28'!F70+'Obrazac 2. PPN29'!F70+'Obrazac 2. PPN30'!F70</f>
        <v>0</v>
      </c>
      <c r="H71" s="49">
        <f>'Obrazac 2. Opšta namjena'!H71+'Obrazac 2. PPN1'!H71+'Obrazac 2. PPN2'!G70+'Obrazac 2. PPN3'!G70+'Obrazac 2. PPN4'!G70+'Obrazac 2. PPN5'!G70+'Obrazac 2. PPN6'!G70+'Obrazac 2. PPN7'!G70+'Obrazac 2. PPN8'!G70+'Obrazac 2. PPN9'!G70+'Obrazac 2. PPN10'!G70+'Obrazac 2. PPN11'!G70+'Obrazac 2. PPN12'!G70+'Obrazac 2. PPN13'!G70+'Obrazac 2. PPN14'!G70+'Obrazac 2. PPN15'!G70+'Obrazac 2. PPN16'!G70+'Obrazac 2. PPN17'!G70+'Obrazac 2. PPN18'!G70+'Obrazac 2. PPN19'!G70+'Obrazac 2. PPN20'!G70+'Obrazac 2. PPN21'!G70+'Obrazac 2. PPN22'!G70+'Obrazac 2. PPN23'!G70+'Obrazac 2. PPN24'!G70+'Obrazac 2. PPN25'!G70+'Obrazac 2. PPN26'!G70+'Obrazac 2. PPN27'!G70+'Obrazac 2. PPN28'!G70+'Obrazac 2. PPN29'!G70+'Obrazac 2. PPN30'!G70</f>
        <v>0</v>
      </c>
      <c r="I71" s="49">
        <f>'Obrazac 2. Opšta namjena'!I71+'Obrazac 2. PPN1'!I71+'Obrazac 2. PPN2'!H70+'Obrazac 2. PPN3'!H70+'Obrazac 2. PPN4'!H70+'Obrazac 2. PPN5'!H70+'Obrazac 2. PPN6'!H70+'Obrazac 2. PPN7'!H70+'Obrazac 2. PPN8'!H70+'Obrazac 2. PPN9'!H70+'Obrazac 2. PPN10'!H70+'Obrazac 2. PPN11'!H70+'Obrazac 2. PPN12'!H70+'Obrazac 2. PPN13'!H70+'Obrazac 2. PPN14'!H70+'Obrazac 2. PPN15'!H70+'Obrazac 2. PPN16'!H70+'Obrazac 2. PPN17'!H70+'Obrazac 2. PPN18'!H70+'Obrazac 2. PPN19'!H70+'Obrazac 2. PPN20'!H70+'Obrazac 2. PPN21'!H70+'Obrazac 2. PPN22'!H70+'Obrazac 2. PPN23'!H70+'Obrazac 2. PPN24'!H70+'Obrazac 2. PPN25'!H70+'Obrazac 2. PPN26'!H70+'Obrazac 2. PPN27'!H70+'Obrazac 2. PPN28'!H70+'Obrazac 2. PPN29'!H70+'Obrazac 2. PPN30'!H70</f>
        <v>0</v>
      </c>
      <c r="J71" s="34" t="e">
        <f t="shared" si="0"/>
        <v>#DIV/0!</v>
      </c>
      <c r="K71" s="33" t="e">
        <f>SUM(H71/I71)</f>
        <v>#DIV/0!</v>
      </c>
    </row>
    <row r="72" spans="2:11" ht="18.75" customHeight="1">
      <c r="B72" s="28">
        <v>55</v>
      </c>
      <c r="C72" s="54" t="s">
        <v>11</v>
      </c>
      <c r="D72" s="53"/>
      <c r="E72" s="49">
        <f>'Obrazac 2. Opšta namjena'!E72+'Obrazac 2. PPN1'!E72+'Obrazac 2. PPN2'!D71+'Obrazac 2. PPN3'!D71+'Obrazac 2. PPN4'!D71+'Obrazac 2. PPN5'!D71+'Obrazac 2. PPN6'!D71+'Obrazac 2. PPN7'!D71+'Obrazac 2. PPN8'!D71+'Obrazac 2. PPN9'!D71+'Obrazac 2. PPN10'!D71+'Obrazac 2. PPN11'!D71+'Obrazac 2. PPN12'!D71+'Obrazac 2. PPN13'!D71+'Obrazac 2. PPN14'!D71+'Obrazac 2. PPN15'!D71+'Obrazac 2. PPN16'!D71+'Obrazac 2. PPN17'!D71+'Obrazac 2. PPN18'!D71+'Obrazac 2. PPN19'!D71+'Obrazac 2. PPN20'!D71+'Obrazac 2. PPN21'!D71+'Obrazac 2. PPN22'!D71+'Obrazac 2. PPN23'!D71+'Obrazac 2. PPN24'!D71+'Obrazac 2. PPN25'!D71+'Obrazac 2. PPN26'!D71+'Obrazac 2. PPN27'!D71+'Obrazac 2. PPN28'!D71+'Obrazac 2. PPN29'!D71+'Obrazac 2. PPN30'!D71</f>
        <v>596000</v>
      </c>
      <c r="F72" s="49">
        <f>'Obrazac 2. Opšta namjena'!F72+'Obrazac 2. PPN1'!F72+'Obrazac 2. PPN2'!E71+'Obrazac 2. PPN3'!E71+'Obrazac 2. PPN4'!E71+'Obrazac 2. PPN5'!E71+'Obrazac 2. PPN6'!E71+'Obrazac 2. PPN7'!E71+'Obrazac 2. PPN8'!E71+'Obrazac 2. PPN9'!E71+'Obrazac 2. PPN10'!E71+'Obrazac 2. PPN11'!E71+'Obrazac 2. PPN12'!E71+'Obrazac 2. PPN13'!E71+'Obrazac 2. PPN14'!E71+'Obrazac 2. PPN15'!E71+'Obrazac 2. PPN16'!E71+'Obrazac 2. PPN17'!E71+'Obrazac 2. PPN18'!E71+'Obrazac 2. PPN19'!E71+'Obrazac 2. PPN20'!E71+'Obrazac 2. PPN21'!E71+'Obrazac 2. PPN22'!E71+'Obrazac 2. PPN23'!E71+'Obrazac 2. PPN24'!E71+'Obrazac 2. PPN25'!E71+'Obrazac 2. PPN26'!E71+'Obrazac 2. PPN27'!E71+'Obrazac 2. PPN28'!E71+'Obrazac 2. PPN29'!E71+'Obrazac 2. PPN30'!E71</f>
        <v>0</v>
      </c>
      <c r="G72" s="49">
        <f>'Obrazac 2. Opšta namjena'!G72+'Obrazac 2. PPN1'!G72+'Obrazac 2. PPN2'!F71+'Obrazac 2. PPN3'!F71+'Obrazac 2. PPN4'!F71+'Obrazac 2. PPN5'!F71+'Obrazac 2. PPN6'!F71+'Obrazac 2. PPN7'!F71+'Obrazac 2. PPN8'!F71+'Obrazac 2. PPN9'!F71+'Obrazac 2. PPN10'!F71+'Obrazac 2. PPN11'!F71+'Obrazac 2. PPN12'!F71+'Obrazac 2. PPN13'!F71+'Obrazac 2. PPN14'!F71+'Obrazac 2. PPN15'!F71+'Obrazac 2. PPN16'!F71+'Obrazac 2. PPN17'!F71+'Obrazac 2. PPN18'!F71+'Obrazac 2. PPN19'!F71+'Obrazac 2. PPN20'!F71+'Obrazac 2. PPN21'!F71+'Obrazac 2. PPN22'!F71+'Obrazac 2. PPN23'!F71+'Obrazac 2. PPN24'!F71+'Obrazac 2. PPN25'!F71+'Obrazac 2. PPN26'!F71+'Obrazac 2. PPN27'!F71+'Obrazac 2. PPN28'!F71+'Obrazac 2. PPN29'!F71+'Obrazac 2. PPN30'!F71</f>
        <v>596000</v>
      </c>
      <c r="H72" s="49">
        <f>'Obrazac 2. Opšta namjena'!H72+'Obrazac 2. PPN1'!H72+'Obrazac 2. PPN2'!G71+'Obrazac 2. PPN3'!G71+'Obrazac 2. PPN4'!G71+'Obrazac 2. PPN5'!G71+'Obrazac 2. PPN6'!G71+'Obrazac 2. PPN7'!G71+'Obrazac 2. PPN8'!G71+'Obrazac 2. PPN9'!G71+'Obrazac 2. PPN10'!G71+'Obrazac 2. PPN11'!G71+'Obrazac 2. PPN12'!G71+'Obrazac 2. PPN13'!G71+'Obrazac 2. PPN14'!G71+'Obrazac 2. PPN15'!G71+'Obrazac 2. PPN16'!G71+'Obrazac 2. PPN17'!G71+'Obrazac 2. PPN18'!G71+'Obrazac 2. PPN19'!G71+'Obrazac 2. PPN20'!G71+'Obrazac 2. PPN21'!G71+'Obrazac 2. PPN22'!G71+'Obrazac 2. PPN23'!G71+'Obrazac 2. PPN24'!G71+'Obrazac 2. PPN25'!G71+'Obrazac 2. PPN26'!G71+'Obrazac 2. PPN27'!G71+'Obrazac 2. PPN28'!G71+'Obrazac 2. PPN29'!G71+'Obrazac 2. PPN30'!G71</f>
        <v>552915.58144999994</v>
      </c>
      <c r="I72" s="49">
        <f>'Obrazac 2. Opšta namjena'!I72+'Obrazac 2. PPN1'!I72+'Obrazac 2. PPN2'!H71+'Obrazac 2. PPN3'!H71+'Obrazac 2. PPN4'!H71+'Obrazac 2. PPN5'!H71+'Obrazac 2. PPN6'!H71+'Obrazac 2. PPN7'!H71+'Obrazac 2. PPN8'!H71+'Obrazac 2. PPN9'!H71+'Obrazac 2. PPN10'!H71+'Obrazac 2. PPN11'!H71+'Obrazac 2. PPN12'!H71+'Obrazac 2. PPN13'!H71+'Obrazac 2. PPN14'!H71+'Obrazac 2. PPN15'!H71+'Obrazac 2. PPN16'!H71+'Obrazac 2. PPN17'!H71+'Obrazac 2. PPN18'!H71+'Obrazac 2. PPN19'!H71+'Obrazac 2. PPN20'!H71+'Obrazac 2. PPN21'!H71+'Obrazac 2. PPN22'!H71+'Obrazac 2. PPN23'!H71+'Obrazac 2. PPN24'!H71+'Obrazac 2. PPN25'!H71+'Obrazac 2. PPN26'!H71+'Obrazac 2. PPN27'!H71+'Obrazac 2. PPN28'!H71+'Obrazac 2. PPN29'!H71+'Obrazac 2. PPN30'!H71</f>
        <v>565290.35855</v>
      </c>
      <c r="J72" s="34">
        <f>SUM(H72/G72)</f>
        <v>0.92771070713087234</v>
      </c>
      <c r="K72" s="33">
        <f>SUM(H72/I72)</f>
        <v>0.97810898963190873</v>
      </c>
    </row>
    <row r="73" spans="2:11" ht="11.25" customHeight="1"/>
    <row r="74" spans="2:11" s="126" customFormat="1">
      <c r="C74" s="127"/>
      <c r="D74" s="128"/>
      <c r="E74" s="128"/>
      <c r="F74" s="128"/>
      <c r="G74" s="128"/>
      <c r="H74" s="129"/>
      <c r="I74" s="133" t="s">
        <v>103</v>
      </c>
      <c r="J74" s="128"/>
      <c r="K74" s="128"/>
    </row>
    <row r="75" spans="2:11" s="126" customFormat="1">
      <c r="C75" s="127"/>
      <c r="D75" s="128"/>
      <c r="E75" s="128"/>
      <c r="F75" s="128"/>
      <c r="G75" s="128"/>
      <c r="H75" s="130"/>
      <c r="I75" s="138" t="s">
        <v>26</v>
      </c>
      <c r="J75" s="1348"/>
      <c r="K75" s="1348"/>
    </row>
    <row r="76" spans="2:11" s="126" customFormat="1">
      <c r="C76" s="127"/>
      <c r="D76" s="128"/>
      <c r="E76" s="128"/>
      <c r="F76" s="128"/>
      <c r="G76" s="128"/>
      <c r="H76" s="128"/>
      <c r="I76" s="1335" t="s">
        <v>1688</v>
      </c>
      <c r="J76" s="131"/>
      <c r="K76" s="131"/>
    </row>
    <row r="77" spans="2:11" s="126" customFormat="1" ht="8.25" customHeight="1">
      <c r="C77" s="127"/>
      <c r="D77" s="128"/>
      <c r="E77" s="128"/>
      <c r="F77" s="128"/>
      <c r="G77" s="128"/>
      <c r="H77" s="128"/>
      <c r="I77" s="128"/>
      <c r="J77" s="131"/>
      <c r="K77" s="131"/>
    </row>
    <row r="78" spans="2:11" s="126" customFormat="1" ht="10.5" customHeight="1">
      <c r="C78" s="127"/>
      <c r="D78" s="128"/>
      <c r="E78" s="128"/>
      <c r="F78" s="128"/>
      <c r="G78" s="128"/>
      <c r="H78" s="128"/>
      <c r="I78" s="128"/>
      <c r="J78" s="131"/>
      <c r="K78" s="131"/>
    </row>
    <row r="79" spans="2:11" s="126" customFormat="1">
      <c r="C79" s="132"/>
      <c r="D79" s="128"/>
      <c r="E79" s="128"/>
      <c r="F79" s="128"/>
      <c r="G79" s="128"/>
      <c r="H79" s="128"/>
      <c r="I79" s="128"/>
      <c r="J79" s="128"/>
      <c r="K79" s="128"/>
    </row>
    <row r="80" spans="2:11" s="126" customFormat="1">
      <c r="C80" s="128"/>
      <c r="D80" s="128"/>
      <c r="E80" s="128"/>
      <c r="F80" s="128"/>
      <c r="G80" s="128"/>
      <c r="H80" s="128"/>
      <c r="I80" s="128"/>
      <c r="J80" s="128"/>
      <c r="K80" s="128"/>
    </row>
    <row r="81" spans="3:11" s="126" customFormat="1">
      <c r="C81" s="128"/>
      <c r="D81" s="128"/>
      <c r="E81" s="128"/>
      <c r="F81" s="128"/>
      <c r="G81" s="128"/>
      <c r="H81" s="128"/>
      <c r="I81" s="128"/>
      <c r="J81" s="128"/>
      <c r="K81" s="128"/>
    </row>
    <row r="82" spans="3:11" s="126" customFormat="1">
      <c r="C82" s="128"/>
      <c r="D82" s="128"/>
      <c r="E82" s="128"/>
      <c r="F82" s="128"/>
      <c r="G82" s="128"/>
      <c r="H82" s="128"/>
      <c r="I82" s="128"/>
      <c r="J82" s="128"/>
      <c r="K82" s="128"/>
    </row>
    <row r="83" spans="3:11">
      <c r="C83" s="21"/>
      <c r="D83" s="21"/>
      <c r="E83" s="21"/>
      <c r="F83" s="21"/>
      <c r="G83" s="21"/>
      <c r="H83" s="21"/>
      <c r="I83" s="21"/>
      <c r="J83" s="21"/>
      <c r="K83" s="21"/>
    </row>
  </sheetData>
  <sheetProtection password="A868" sheet="1" objects="1" scenarios="1" selectLockedCells="1" selectUnlockedCells="1"/>
  <mergeCells count="4">
    <mergeCell ref="B13:K13"/>
    <mergeCell ref="B14:K14"/>
    <mergeCell ref="J75:K75"/>
    <mergeCell ref="C3:D3"/>
  </mergeCells>
  <phoneticPr fontId="47" type="noConversion"/>
  <pageMargins left="0.70866141732283472" right="0.11811023622047245" top="0.74803149606299213" bottom="0.74803149606299213" header="0.31496062992125984" footer="0.31496062992125984"/>
  <pageSetup scale="9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F15" sqref="F15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G15" sqref="G15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G19" sqref="G19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7" customFormat="1" ht="15">
      <c r="A1" s="113" t="s">
        <v>55</v>
      </c>
      <c r="B1" s="812"/>
      <c r="C1" s="813"/>
      <c r="D1" s="814"/>
      <c r="E1" s="814"/>
      <c r="F1" s="815"/>
      <c r="G1" s="816" t="s">
        <v>303</v>
      </c>
      <c r="H1" s="814"/>
      <c r="I1" s="814"/>
      <c r="J1" s="814"/>
    </row>
    <row r="2" spans="1:10" s="817" customFormat="1" ht="30" customHeight="1">
      <c r="A2" s="818" t="s">
        <v>15</v>
      </c>
      <c r="B2" s="819" t="s">
        <v>29</v>
      </c>
      <c r="C2" s="813"/>
      <c r="D2" s="814"/>
      <c r="E2" s="814"/>
      <c r="F2" s="820"/>
      <c r="G2" s="820" t="s">
        <v>31</v>
      </c>
      <c r="H2" s="821" t="s">
        <v>22</v>
      </c>
      <c r="I2" s="814"/>
      <c r="J2" s="814"/>
    </row>
    <row r="3" spans="1:10" s="817" customFormat="1" ht="15" customHeight="1">
      <c r="A3" s="818"/>
      <c r="B3" s="822"/>
      <c r="C3" s="813"/>
      <c r="D3" s="815"/>
      <c r="E3" s="815"/>
      <c r="F3" s="823"/>
      <c r="G3" s="823"/>
      <c r="H3" s="824"/>
      <c r="I3" s="825"/>
      <c r="J3" s="826"/>
    </row>
    <row r="4" spans="1:10" s="817" customFormat="1" ht="15" customHeight="1">
      <c r="A4" s="827" t="s">
        <v>25</v>
      </c>
      <c r="B4" s="819" t="s">
        <v>29</v>
      </c>
      <c r="C4" s="813"/>
      <c r="D4" s="815"/>
      <c r="E4" s="815"/>
      <c r="F4" s="820"/>
      <c r="G4" s="820" t="s">
        <v>20</v>
      </c>
      <c r="H4" s="821" t="s">
        <v>22</v>
      </c>
      <c r="I4" s="825"/>
      <c r="J4" s="826"/>
    </row>
    <row r="5" spans="1:10" s="817" customFormat="1" ht="15" customHeight="1">
      <c r="A5" s="828"/>
      <c r="B5" s="829"/>
      <c r="C5" s="830"/>
      <c r="D5" s="831"/>
      <c r="E5" s="831"/>
      <c r="F5" s="820"/>
      <c r="G5" s="820"/>
      <c r="H5" s="832"/>
      <c r="I5" s="825"/>
      <c r="J5" s="826"/>
    </row>
    <row r="6" spans="1:10" s="817" customFormat="1" ht="15" customHeight="1">
      <c r="A6" s="833" t="s">
        <v>16</v>
      </c>
      <c r="B6" s="821" t="s">
        <v>21</v>
      </c>
      <c r="C6" s="830"/>
      <c r="D6" s="834"/>
      <c r="E6" s="834"/>
      <c r="F6" s="820"/>
      <c r="G6" s="820" t="s">
        <v>30</v>
      </c>
      <c r="H6" s="821" t="s">
        <v>22</v>
      </c>
      <c r="I6" s="825"/>
      <c r="J6" s="826"/>
    </row>
    <row r="7" spans="1:10" s="817" customFormat="1" ht="15" customHeight="1">
      <c r="A7" s="833"/>
      <c r="B7" s="835"/>
      <c r="C7" s="830"/>
      <c r="D7" s="834"/>
      <c r="E7" s="834"/>
      <c r="F7" s="820"/>
      <c r="G7" s="820"/>
      <c r="H7" s="821"/>
      <c r="I7" s="836"/>
      <c r="J7" s="836"/>
    </row>
    <row r="8" spans="1:10" s="817" customFormat="1" ht="15" customHeight="1">
      <c r="A8" s="820" t="s">
        <v>28</v>
      </c>
      <c r="B8" s="821" t="s">
        <v>21</v>
      </c>
      <c r="C8" s="830"/>
      <c r="D8" s="834"/>
      <c r="E8" s="834"/>
      <c r="F8" s="837"/>
      <c r="G8" s="838" t="s">
        <v>23</v>
      </c>
      <c r="H8" s="839" t="s">
        <v>22</v>
      </c>
      <c r="I8" s="836"/>
      <c r="J8" s="836"/>
    </row>
    <row r="9" spans="1:10" s="817" customFormat="1" ht="15" customHeight="1">
      <c r="A9" s="833"/>
      <c r="B9" s="835"/>
      <c r="C9" s="830"/>
      <c r="D9" s="834"/>
      <c r="E9" s="834"/>
      <c r="F9" s="820"/>
      <c r="G9" s="838" t="s">
        <v>54</v>
      </c>
      <c r="H9" s="839" t="s">
        <v>22</v>
      </c>
      <c r="I9" s="836"/>
      <c r="J9" s="836"/>
    </row>
    <row r="10" spans="1:10" s="817" customFormat="1" ht="15" customHeight="1">
      <c r="A10" s="783" t="s">
        <v>311</v>
      </c>
      <c r="B10" s="784" t="s">
        <v>312</v>
      </c>
      <c r="C10" s="840"/>
      <c r="D10" s="841"/>
      <c r="E10" s="841"/>
      <c r="F10" s="837"/>
      <c r="G10" s="838" t="s">
        <v>24</v>
      </c>
      <c r="H10" s="839" t="s">
        <v>22</v>
      </c>
      <c r="I10" s="842"/>
      <c r="J10" s="836"/>
    </row>
    <row r="11" spans="1:10" s="817" customFormat="1" ht="15" customHeight="1">
      <c r="A11" s="840"/>
      <c r="B11" s="843"/>
      <c r="C11" s="840"/>
      <c r="D11" s="841"/>
      <c r="E11" s="841"/>
      <c r="F11" s="820"/>
      <c r="G11" s="832"/>
      <c r="H11" s="821"/>
      <c r="I11" s="842"/>
      <c r="J11" s="836"/>
    </row>
    <row r="12" spans="1:10" s="844" customFormat="1" ht="15" customHeight="1">
      <c r="A12" s="1402" t="s">
        <v>307</v>
      </c>
      <c r="B12" s="1402"/>
      <c r="C12" s="1402"/>
      <c r="D12" s="1402"/>
      <c r="E12" s="1402"/>
      <c r="F12" s="1402"/>
      <c r="G12" s="1402"/>
      <c r="H12" s="1402"/>
      <c r="I12" s="1402"/>
      <c r="J12" s="1402"/>
    </row>
    <row r="13" spans="1:10" s="844" customFormat="1" ht="15" customHeight="1">
      <c r="A13" s="1403" t="s">
        <v>302</v>
      </c>
      <c r="B13" s="1403"/>
      <c r="C13" s="1403"/>
      <c r="D13" s="1403"/>
      <c r="E13" s="1403"/>
      <c r="F13" s="1403"/>
      <c r="G13" s="1403"/>
      <c r="H13" s="1403"/>
      <c r="I13" s="1403"/>
      <c r="J13" s="1403"/>
    </row>
    <row r="14" spans="1:10" s="817" customFormat="1" ht="15" customHeight="1">
      <c r="A14" s="845"/>
      <c r="B14" s="846"/>
      <c r="C14" s="846"/>
      <c r="D14" s="847"/>
      <c r="E14" s="847"/>
      <c r="F14" s="847"/>
      <c r="G14" s="832"/>
      <c r="H14" s="848"/>
      <c r="I14" s="848"/>
      <c r="J14" s="849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R15" sqref="R15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H28" sqref="H28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13"/>
      <c r="B10" s="714"/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L15" sqref="L15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view="pageBreakPreview" zoomScale="90" zoomScaleNormal="100" zoomScaleSheetLayoutView="90" workbookViewId="0">
      <selection activeCell="D27" sqref="D27"/>
    </sheetView>
  </sheetViews>
  <sheetFormatPr defaultRowHeight="12.75"/>
  <cols>
    <col min="1" max="1" width="4.69921875" style="20" customWidth="1"/>
    <col min="2" max="2" width="25.69921875" style="20" customWidth="1"/>
    <col min="3" max="3" width="5.69921875" style="20" customWidth="1"/>
    <col min="4" max="4" width="9.69921875" style="20" customWidth="1"/>
    <col min="5" max="6" width="10.69921875" style="20" customWidth="1"/>
    <col min="7" max="8" width="9.69921875" style="20" customWidth="1"/>
    <col min="9" max="10" width="6.19921875" style="20" customWidth="1"/>
    <col min="11" max="16384" width="8.796875" style="20"/>
  </cols>
  <sheetData>
    <row r="1" spans="1:10" s="266" customFormat="1" ht="15">
      <c r="A1" s="261" t="s">
        <v>55</v>
      </c>
      <c r="B1" s="288"/>
      <c r="C1" s="262"/>
      <c r="D1" s="263"/>
      <c r="E1" s="263"/>
      <c r="F1" s="263"/>
      <c r="G1" s="263"/>
      <c r="H1" s="265" t="s">
        <v>405</v>
      </c>
      <c r="I1" s="263"/>
      <c r="J1" s="263"/>
    </row>
    <row r="2" spans="1:10" s="266" customFormat="1" ht="30" customHeight="1">
      <c r="A2" s="267" t="s">
        <v>406</v>
      </c>
      <c r="B2" s="274"/>
      <c r="C2" s="262"/>
      <c r="D2" s="263"/>
      <c r="E2" s="263"/>
      <c r="F2" s="268"/>
      <c r="G2" s="269"/>
      <c r="H2" s="263"/>
      <c r="I2" s="263"/>
      <c r="J2" s="263"/>
    </row>
    <row r="3" spans="1:10" s="266" customFormat="1" ht="15" customHeight="1">
      <c r="A3" s="289"/>
      <c r="B3" s="274"/>
      <c r="C3" s="262"/>
      <c r="D3" s="264"/>
      <c r="E3" s="264"/>
      <c r="F3" s="270"/>
      <c r="G3" s="276"/>
      <c r="H3" s="276"/>
      <c r="I3" s="271"/>
      <c r="J3" s="272"/>
    </row>
    <row r="4" spans="1:10" s="279" customFormat="1" ht="15" customHeight="1">
      <c r="A4" s="1350" t="s">
        <v>407</v>
      </c>
      <c r="B4" s="1350"/>
      <c r="C4" s="1350"/>
      <c r="D4" s="1350"/>
      <c r="E4" s="1350"/>
      <c r="F4" s="1350"/>
      <c r="G4" s="1350"/>
      <c r="H4" s="1350"/>
      <c r="I4" s="1350"/>
      <c r="J4" s="1350"/>
    </row>
    <row r="5" spans="1:10" s="279" customFormat="1" ht="15" customHeight="1">
      <c r="A5" s="1351" t="s">
        <v>408</v>
      </c>
      <c r="B5" s="1351"/>
      <c r="C5" s="1351"/>
      <c r="D5" s="1351"/>
      <c r="E5" s="1351"/>
      <c r="F5" s="1351"/>
      <c r="G5" s="1351"/>
      <c r="H5" s="1351"/>
      <c r="I5" s="1351"/>
      <c r="J5" s="1351"/>
    </row>
    <row r="6" spans="1:10" s="266" customFormat="1" ht="15" customHeight="1">
      <c r="A6" s="280"/>
      <c r="B6" s="281"/>
      <c r="C6" s="281"/>
      <c r="D6" s="282"/>
      <c r="E6" s="282"/>
      <c r="F6" s="282"/>
      <c r="G6" s="276"/>
      <c r="H6" s="283"/>
      <c r="I6" s="283"/>
      <c r="J6" s="188" t="s">
        <v>58</v>
      </c>
    </row>
    <row r="7" spans="1:10" ht="96" customHeight="1">
      <c r="A7" s="59" t="s">
        <v>409</v>
      </c>
      <c r="B7" s="59" t="s">
        <v>410</v>
      </c>
      <c r="C7" s="59" t="s">
        <v>411</v>
      </c>
      <c r="D7" s="69" t="s">
        <v>305</v>
      </c>
      <c r="E7" s="69" t="s">
        <v>14</v>
      </c>
      <c r="F7" s="69" t="s">
        <v>52</v>
      </c>
      <c r="G7" s="60" t="s">
        <v>301</v>
      </c>
      <c r="H7" s="58" t="s">
        <v>104</v>
      </c>
      <c r="I7" s="58" t="s">
        <v>306</v>
      </c>
      <c r="J7" s="58" t="s">
        <v>13</v>
      </c>
    </row>
    <row r="8" spans="1:10" ht="12" customHeight="1">
      <c r="A8" s="57">
        <v>1</v>
      </c>
      <c r="B8" s="57">
        <v>2</v>
      </c>
      <c r="C8" s="57">
        <v>3</v>
      </c>
      <c r="D8" s="56">
        <v>4</v>
      </c>
      <c r="E8" s="56">
        <v>5</v>
      </c>
      <c r="F8" s="56" t="s">
        <v>12</v>
      </c>
      <c r="G8" s="61">
        <v>7</v>
      </c>
      <c r="H8" s="55">
        <v>8</v>
      </c>
      <c r="I8" s="55">
        <v>9</v>
      </c>
      <c r="J8" s="55">
        <v>10</v>
      </c>
    </row>
    <row r="9" spans="1:10" ht="12.75" customHeight="1">
      <c r="A9" s="28"/>
      <c r="B9" s="45"/>
      <c r="C9" s="30"/>
      <c r="D9" s="46"/>
      <c r="E9" s="46"/>
      <c r="F9" s="46">
        <f>SUM(D9:E9)</f>
        <v>0</v>
      </c>
      <c r="G9" s="284"/>
      <c r="H9" s="285"/>
      <c r="I9" s="290" t="e">
        <f t="shared" ref="I9:I25" si="0">SUM(G9/F9)</f>
        <v>#DIV/0!</v>
      </c>
      <c r="J9" s="291" t="e">
        <f t="shared" ref="J9:J25" si="1">SUM(G9/H9)</f>
        <v>#DIV/0!</v>
      </c>
    </row>
    <row r="10" spans="1:10" ht="12.75" customHeight="1">
      <c r="A10" s="31"/>
      <c r="B10" s="45"/>
      <c r="C10" s="30"/>
      <c r="D10" s="46"/>
      <c r="E10" s="46"/>
      <c r="F10" s="46">
        <f>SUM(D10:E10)</f>
        <v>0</v>
      </c>
      <c r="G10" s="284"/>
      <c r="H10" s="285"/>
      <c r="I10" s="290" t="e">
        <f t="shared" si="0"/>
        <v>#DIV/0!</v>
      </c>
      <c r="J10" s="291" t="e">
        <f t="shared" si="1"/>
        <v>#DIV/0!</v>
      </c>
    </row>
    <row r="11" spans="1:10" ht="12.75" customHeight="1">
      <c r="A11" s="28"/>
      <c r="B11" s="45"/>
      <c r="C11" s="30"/>
      <c r="D11" s="46"/>
      <c r="E11" s="46"/>
      <c r="F11" s="46">
        <f>SUM(D11:E11)</f>
        <v>0</v>
      </c>
      <c r="G11" s="284"/>
      <c r="H11" s="285"/>
      <c r="I11" s="290" t="e">
        <f t="shared" si="0"/>
        <v>#DIV/0!</v>
      </c>
      <c r="J11" s="291" t="e">
        <f t="shared" si="1"/>
        <v>#DIV/0!</v>
      </c>
    </row>
    <row r="12" spans="1:10" ht="12.75" customHeight="1">
      <c r="A12" s="28"/>
      <c r="B12" s="45"/>
      <c r="C12" s="30"/>
      <c r="D12" s="46"/>
      <c r="E12" s="46"/>
      <c r="F12" s="46">
        <f>SUM(D12:E12)</f>
        <v>0</v>
      </c>
      <c r="G12" s="284"/>
      <c r="H12" s="285"/>
      <c r="I12" s="292" t="e">
        <f t="shared" si="0"/>
        <v>#DIV/0!</v>
      </c>
      <c r="J12" s="293" t="e">
        <f t="shared" si="1"/>
        <v>#DIV/0!</v>
      </c>
    </row>
    <row r="13" spans="1:10" ht="12.75" customHeight="1">
      <c r="A13" s="31"/>
      <c r="B13" s="45"/>
      <c r="C13" s="30"/>
      <c r="D13" s="46"/>
      <c r="E13" s="46"/>
      <c r="F13" s="46">
        <f>SUM(D13:E13)</f>
        <v>0</v>
      </c>
      <c r="G13" s="284"/>
      <c r="H13" s="285"/>
      <c r="I13" s="292" t="e">
        <f t="shared" si="0"/>
        <v>#DIV/0!</v>
      </c>
      <c r="J13" s="293" t="e">
        <f t="shared" si="1"/>
        <v>#DIV/0!</v>
      </c>
    </row>
    <row r="14" spans="1:10" ht="12.75" customHeight="1">
      <c r="A14" s="28"/>
      <c r="B14" s="45"/>
      <c r="C14" s="30"/>
      <c r="D14" s="46"/>
      <c r="E14" s="46"/>
      <c r="F14" s="46">
        <f t="shared" ref="F14:F25" si="2">SUM(D14:E14)</f>
        <v>0</v>
      </c>
      <c r="G14" s="284"/>
      <c r="H14" s="285"/>
      <c r="I14" s="292" t="e">
        <f t="shared" si="0"/>
        <v>#DIV/0!</v>
      </c>
      <c r="J14" s="293" t="e">
        <f t="shared" si="1"/>
        <v>#DIV/0!</v>
      </c>
    </row>
    <row r="15" spans="1:10" ht="12.75" customHeight="1">
      <c r="A15" s="28"/>
      <c r="B15" s="45"/>
      <c r="C15" s="30"/>
      <c r="D15" s="46"/>
      <c r="E15" s="46"/>
      <c r="F15" s="46">
        <f t="shared" si="2"/>
        <v>0</v>
      </c>
      <c r="G15" s="284"/>
      <c r="H15" s="285"/>
      <c r="I15" s="292" t="e">
        <f t="shared" si="0"/>
        <v>#DIV/0!</v>
      </c>
      <c r="J15" s="293" t="e">
        <f t="shared" si="1"/>
        <v>#DIV/0!</v>
      </c>
    </row>
    <row r="16" spans="1:10" ht="12.75" customHeight="1">
      <c r="A16" s="31"/>
      <c r="B16" s="45"/>
      <c r="C16" s="30"/>
      <c r="D16" s="46"/>
      <c r="E16" s="46"/>
      <c r="F16" s="46">
        <f t="shared" si="2"/>
        <v>0</v>
      </c>
      <c r="G16" s="284"/>
      <c r="H16" s="285"/>
      <c r="I16" s="292" t="e">
        <f t="shared" si="0"/>
        <v>#DIV/0!</v>
      </c>
      <c r="J16" s="293" t="e">
        <f t="shared" si="1"/>
        <v>#DIV/0!</v>
      </c>
    </row>
    <row r="17" spans="1:10" ht="12.75" customHeight="1">
      <c r="A17" s="28"/>
      <c r="B17" s="45"/>
      <c r="C17" s="30"/>
      <c r="D17" s="46"/>
      <c r="E17" s="46"/>
      <c r="F17" s="46">
        <f t="shared" si="2"/>
        <v>0</v>
      </c>
      <c r="G17" s="284"/>
      <c r="H17" s="285"/>
      <c r="I17" s="292" t="e">
        <f t="shared" si="0"/>
        <v>#DIV/0!</v>
      </c>
      <c r="J17" s="293" t="e">
        <f t="shared" si="1"/>
        <v>#DIV/0!</v>
      </c>
    </row>
    <row r="18" spans="1:10" ht="12.75" customHeight="1">
      <c r="A18" s="28"/>
      <c r="B18" s="45"/>
      <c r="C18" s="30"/>
      <c r="D18" s="46"/>
      <c r="E18" s="46"/>
      <c r="F18" s="46">
        <f t="shared" si="2"/>
        <v>0</v>
      </c>
      <c r="G18" s="284"/>
      <c r="H18" s="285"/>
      <c r="I18" s="292" t="e">
        <f t="shared" si="0"/>
        <v>#DIV/0!</v>
      </c>
      <c r="J18" s="293" t="e">
        <f t="shared" si="1"/>
        <v>#DIV/0!</v>
      </c>
    </row>
    <row r="19" spans="1:10" ht="12.75" customHeight="1">
      <c r="A19" s="31"/>
      <c r="B19" s="45"/>
      <c r="C19" s="30"/>
      <c r="D19" s="46"/>
      <c r="E19" s="46"/>
      <c r="F19" s="46">
        <f t="shared" si="2"/>
        <v>0</v>
      </c>
      <c r="G19" s="284"/>
      <c r="H19" s="285"/>
      <c r="I19" s="292" t="e">
        <f t="shared" si="0"/>
        <v>#DIV/0!</v>
      </c>
      <c r="J19" s="293" t="e">
        <f t="shared" si="1"/>
        <v>#DIV/0!</v>
      </c>
    </row>
    <row r="20" spans="1:10" ht="12.75" customHeight="1">
      <c r="A20" s="28"/>
      <c r="B20" s="45"/>
      <c r="C20" s="30"/>
      <c r="D20" s="46"/>
      <c r="E20" s="46"/>
      <c r="F20" s="46">
        <f t="shared" si="2"/>
        <v>0</v>
      </c>
      <c r="G20" s="284"/>
      <c r="H20" s="285"/>
      <c r="I20" s="292" t="e">
        <f t="shared" si="0"/>
        <v>#DIV/0!</v>
      </c>
      <c r="J20" s="293" t="e">
        <f t="shared" si="1"/>
        <v>#DIV/0!</v>
      </c>
    </row>
    <row r="21" spans="1:10" ht="12.75" customHeight="1">
      <c r="A21" s="28"/>
      <c r="B21" s="45"/>
      <c r="C21" s="30"/>
      <c r="D21" s="46"/>
      <c r="E21" s="46"/>
      <c r="F21" s="46">
        <f t="shared" si="2"/>
        <v>0</v>
      </c>
      <c r="G21" s="284"/>
      <c r="H21" s="285"/>
      <c r="I21" s="292" t="e">
        <f t="shared" si="0"/>
        <v>#DIV/0!</v>
      </c>
      <c r="J21" s="293" t="e">
        <f t="shared" si="1"/>
        <v>#DIV/0!</v>
      </c>
    </row>
    <row r="22" spans="1:10" ht="12.75" customHeight="1">
      <c r="A22" s="31"/>
      <c r="B22" s="45"/>
      <c r="C22" s="30"/>
      <c r="D22" s="46"/>
      <c r="E22" s="46"/>
      <c r="F22" s="46">
        <f t="shared" si="2"/>
        <v>0</v>
      </c>
      <c r="G22" s="284"/>
      <c r="H22" s="285"/>
      <c r="I22" s="292" t="e">
        <f t="shared" si="0"/>
        <v>#DIV/0!</v>
      </c>
      <c r="J22" s="293" t="e">
        <f t="shared" si="1"/>
        <v>#DIV/0!</v>
      </c>
    </row>
    <row r="23" spans="1:10" ht="12.75" customHeight="1">
      <c r="A23" s="28"/>
      <c r="B23" s="45"/>
      <c r="C23" s="30"/>
      <c r="D23" s="46"/>
      <c r="E23" s="46"/>
      <c r="F23" s="46">
        <f t="shared" si="2"/>
        <v>0</v>
      </c>
      <c r="G23" s="284"/>
      <c r="H23" s="285"/>
      <c r="I23" s="292" t="e">
        <f t="shared" si="0"/>
        <v>#DIV/0!</v>
      </c>
      <c r="J23" s="293" t="e">
        <f t="shared" si="1"/>
        <v>#DIV/0!</v>
      </c>
    </row>
    <row r="24" spans="1:10" ht="12.75" customHeight="1">
      <c r="A24" s="28"/>
      <c r="B24" s="45"/>
      <c r="C24" s="30"/>
      <c r="D24" s="46"/>
      <c r="E24" s="46"/>
      <c r="F24" s="46">
        <f t="shared" si="2"/>
        <v>0</v>
      </c>
      <c r="G24" s="284"/>
      <c r="H24" s="285"/>
      <c r="I24" s="292" t="e">
        <f t="shared" si="0"/>
        <v>#DIV/0!</v>
      </c>
      <c r="J24" s="293" t="e">
        <f t="shared" si="1"/>
        <v>#DIV/0!</v>
      </c>
    </row>
    <row r="25" spans="1:10" ht="12.75" customHeight="1">
      <c r="A25" s="31"/>
      <c r="B25" s="45"/>
      <c r="C25" s="30"/>
      <c r="D25" s="46"/>
      <c r="E25" s="46"/>
      <c r="F25" s="46">
        <f t="shared" si="2"/>
        <v>0</v>
      </c>
      <c r="G25" s="284"/>
      <c r="H25" s="285"/>
      <c r="I25" s="292" t="e">
        <f t="shared" si="0"/>
        <v>#DIV/0!</v>
      </c>
      <c r="J25" s="293" t="e">
        <f t="shared" si="1"/>
        <v>#DIV/0!</v>
      </c>
    </row>
    <row r="26" spans="1:10" ht="18.75" customHeight="1">
      <c r="A26" s="28"/>
      <c r="B26" s="27" t="s">
        <v>267</v>
      </c>
      <c r="C26" s="26"/>
      <c r="D26" s="25"/>
      <c r="E26" s="25"/>
      <c r="F26" s="35">
        <f>SUM(D26:E26)</f>
        <v>0</v>
      </c>
      <c r="G26" s="25"/>
      <c r="H26" s="25"/>
      <c r="I26" s="292" t="e">
        <f>SUM(G26/F26)</f>
        <v>#DIV/0!</v>
      </c>
      <c r="J26" s="293" t="e">
        <f>SUM(G26/H26)</f>
        <v>#DIV/0!</v>
      </c>
    </row>
    <row r="27" spans="1:10" ht="15" customHeight="1">
      <c r="A27" s="28"/>
      <c r="B27" s="294" t="s">
        <v>412</v>
      </c>
      <c r="C27" s="295"/>
      <c r="D27" s="296">
        <f>SUM(D9:D26)</f>
        <v>0</v>
      </c>
      <c r="E27" s="296">
        <f>SUM(E9:E26)</f>
        <v>0</v>
      </c>
      <c r="F27" s="296">
        <f>SUM(F9:F26)</f>
        <v>0</v>
      </c>
      <c r="G27" s="296">
        <f>SUM(G9:G26)</f>
        <v>0</v>
      </c>
      <c r="H27" s="296">
        <f>SUM(H9:H26)</f>
        <v>0</v>
      </c>
      <c r="I27" s="24" t="e">
        <f>SUM(G27/F27)</f>
        <v>#DIV/0!</v>
      </c>
      <c r="J27" s="23" t="e">
        <f>SUM(G27/H27)</f>
        <v>#DIV/0!</v>
      </c>
    </row>
    <row r="28" spans="1:10" ht="11.25" customHeight="1"/>
    <row r="29" spans="1:10">
      <c r="D29" s="21"/>
      <c r="E29" s="21"/>
      <c r="F29" s="21"/>
      <c r="G29" s="258"/>
      <c r="H29" s="21"/>
      <c r="I29" s="21"/>
      <c r="J29" s="21"/>
    </row>
    <row r="30" spans="1:10">
      <c r="D30" s="21"/>
      <c r="E30" s="21"/>
      <c r="F30" s="21"/>
      <c r="G30" s="259"/>
      <c r="H30" s="21"/>
      <c r="I30" s="1352"/>
      <c r="J30" s="1352"/>
    </row>
    <row r="31" spans="1:10">
      <c r="D31" s="21"/>
      <c r="E31" s="21"/>
      <c r="F31" s="21"/>
      <c r="G31" s="21"/>
      <c r="H31" s="21"/>
      <c r="I31" s="287"/>
      <c r="J31" s="287"/>
    </row>
    <row r="32" spans="1:10" ht="8.25" customHeight="1">
      <c r="B32" s="286"/>
      <c r="C32" s="21"/>
      <c r="D32" s="21"/>
      <c r="E32" s="21"/>
      <c r="F32" s="21"/>
      <c r="G32" s="21"/>
      <c r="H32" s="21"/>
      <c r="I32" s="287"/>
      <c r="J32" s="287"/>
    </row>
    <row r="33" spans="2:10" ht="10.5" customHeight="1">
      <c r="B33" s="286"/>
      <c r="C33" s="21"/>
      <c r="D33" s="21"/>
      <c r="E33" s="21"/>
      <c r="F33" s="21"/>
      <c r="G33" s="21"/>
      <c r="H33" s="21"/>
      <c r="I33" s="287"/>
      <c r="J33" s="287"/>
    </row>
    <row r="34" spans="2:10">
      <c r="B34" s="22"/>
      <c r="C34" s="21"/>
      <c r="D34" s="21"/>
      <c r="E34" s="21"/>
      <c r="F34" s="21"/>
      <c r="G34" s="21"/>
      <c r="H34" s="21"/>
      <c r="I34" s="21"/>
      <c r="J34" s="21"/>
    </row>
    <row r="35" spans="2:10">
      <c r="B35" s="21"/>
      <c r="C35" s="21"/>
      <c r="D35" s="21"/>
      <c r="E35" s="21"/>
      <c r="F35" s="21"/>
      <c r="G35" s="21"/>
      <c r="H35" s="21"/>
      <c r="I35" s="21"/>
      <c r="J35" s="21"/>
    </row>
    <row r="36" spans="2:10">
      <c r="B36" s="21"/>
      <c r="C36" s="21"/>
      <c r="D36" s="21"/>
      <c r="E36" s="21"/>
      <c r="F36" s="21"/>
      <c r="G36" s="21"/>
      <c r="H36" s="21"/>
      <c r="I36" s="21"/>
      <c r="J36" s="21"/>
    </row>
    <row r="37" spans="2:10">
      <c r="B37" s="21"/>
      <c r="C37" s="21"/>
      <c r="D37" s="21"/>
      <c r="E37" s="21"/>
      <c r="F37" s="21"/>
      <c r="G37" s="21"/>
      <c r="H37" s="21"/>
      <c r="I37" s="21"/>
      <c r="J37" s="21"/>
    </row>
    <row r="38" spans="2:10">
      <c r="B38" s="21"/>
      <c r="C38" s="21"/>
      <c r="D38" s="21"/>
      <c r="E38" s="21"/>
      <c r="F38" s="21"/>
      <c r="G38" s="21"/>
      <c r="H38" s="21"/>
      <c r="I38" s="21"/>
      <c r="J38" s="21"/>
    </row>
  </sheetData>
  <mergeCells count="3">
    <mergeCell ref="A4:J4"/>
    <mergeCell ref="A5:J5"/>
    <mergeCell ref="I30:J30"/>
  </mergeCells>
  <pageMargins left="0.7" right="0.7" top="0.75" bottom="0.75" header="0.3" footer="0.3"/>
  <pageSetup paperSize="9" scale="94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E23" sqref="E23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H15" sqref="H15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P27" sqref="P27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A10" sqref="A10:B10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G15" sqref="G15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G15" sqref="G15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2"/>
  <sheetViews>
    <sheetView view="pageBreakPreview" zoomScaleNormal="100" zoomScaleSheetLayoutView="100" workbookViewId="0">
      <selection activeCell="B7" sqref="B7"/>
    </sheetView>
  </sheetViews>
  <sheetFormatPr defaultColWidth="8.69921875" defaultRowHeight="12.75"/>
  <cols>
    <col min="1" max="1" width="7.69921875" style="20" customWidth="1"/>
    <col min="2" max="2" width="25.69921875" style="20" customWidth="1"/>
    <col min="3" max="3" width="5.69921875" style="20" customWidth="1"/>
    <col min="4" max="6" width="9.69921875" style="20" customWidth="1"/>
    <col min="7" max="7" width="11.69921875" style="20" customWidth="1"/>
    <col min="8" max="8" width="10.69921875" style="20" customWidth="1"/>
    <col min="9" max="10" width="6.19921875" style="20" customWidth="1"/>
    <col min="11" max="16384" width="8.69921875" style="20"/>
  </cols>
  <sheetData>
    <row r="1" spans="1:10" s="810" customFormat="1" ht="15">
      <c r="A1" s="705" t="s">
        <v>55</v>
      </c>
      <c r="B1" s="706"/>
      <c r="C1" s="707"/>
      <c r="D1" s="708"/>
      <c r="E1" s="708"/>
      <c r="F1" s="709"/>
      <c r="G1" s="710" t="s">
        <v>303</v>
      </c>
      <c r="H1" s="708"/>
      <c r="I1" s="708"/>
      <c r="J1" s="708"/>
    </row>
    <row r="2" spans="1:10" s="810" customFormat="1" ht="30" customHeight="1">
      <c r="A2" s="711" t="s">
        <v>15</v>
      </c>
      <c r="B2" s="712" t="s">
        <v>29</v>
      </c>
      <c r="C2" s="707"/>
      <c r="D2" s="708"/>
      <c r="E2" s="708"/>
      <c r="F2" s="713"/>
      <c r="G2" s="713" t="s">
        <v>31</v>
      </c>
      <c r="H2" s="714" t="s">
        <v>22</v>
      </c>
      <c r="I2" s="708"/>
      <c r="J2" s="708"/>
    </row>
    <row r="3" spans="1:10" s="810" customFormat="1" ht="15" customHeight="1">
      <c r="A3" s="711"/>
      <c r="B3" s="715"/>
      <c r="C3" s="707"/>
      <c r="D3" s="709"/>
      <c r="E3" s="709"/>
      <c r="F3" s="716"/>
      <c r="G3" s="716"/>
      <c r="H3" s="717"/>
      <c r="I3" s="718"/>
      <c r="J3" s="719"/>
    </row>
    <row r="4" spans="1:10" s="810" customFormat="1" ht="15" customHeight="1">
      <c r="A4" s="720" t="s">
        <v>25</v>
      </c>
      <c r="B4" s="712" t="s">
        <v>29</v>
      </c>
      <c r="C4" s="707"/>
      <c r="D4" s="709"/>
      <c r="E4" s="709"/>
      <c r="F4" s="713"/>
      <c r="G4" s="713" t="s">
        <v>20</v>
      </c>
      <c r="H4" s="714" t="s">
        <v>22</v>
      </c>
      <c r="I4" s="718"/>
      <c r="J4" s="719"/>
    </row>
    <row r="5" spans="1:10" s="810" customFormat="1" ht="15" customHeight="1">
      <c r="A5" s="721"/>
      <c r="B5" s="722"/>
      <c r="C5" s="723"/>
      <c r="D5" s="724"/>
      <c r="E5" s="724"/>
      <c r="F5" s="713"/>
      <c r="G5" s="713"/>
      <c r="H5" s="725"/>
      <c r="I5" s="718"/>
      <c r="J5" s="719"/>
    </row>
    <row r="6" spans="1:10" s="810" customFormat="1" ht="15" customHeight="1">
      <c r="A6" s="726" t="s">
        <v>16</v>
      </c>
      <c r="B6" s="714" t="s">
        <v>21</v>
      </c>
      <c r="C6" s="723"/>
      <c r="D6" s="727"/>
      <c r="E6" s="727"/>
      <c r="F6" s="713"/>
      <c r="G6" s="713" t="s">
        <v>30</v>
      </c>
      <c r="H6" s="714" t="s">
        <v>22</v>
      </c>
      <c r="I6" s="718"/>
      <c r="J6" s="719"/>
    </row>
    <row r="7" spans="1:10" s="810" customFormat="1" ht="15" customHeight="1">
      <c r="A7" s="726"/>
      <c r="B7" s="728"/>
      <c r="C7" s="723"/>
      <c r="D7" s="727"/>
      <c r="E7" s="727"/>
      <c r="F7" s="713"/>
      <c r="G7" s="713"/>
      <c r="H7" s="714"/>
      <c r="I7" s="729"/>
      <c r="J7" s="729"/>
    </row>
    <row r="8" spans="1:10" s="810" customFormat="1" ht="15" customHeight="1">
      <c r="A8" s="713" t="s">
        <v>28</v>
      </c>
      <c r="B8" s="714" t="s">
        <v>21</v>
      </c>
      <c r="C8" s="723"/>
      <c r="D8" s="727"/>
      <c r="E8" s="727"/>
      <c r="F8" s="730"/>
      <c r="G8" s="731" t="s">
        <v>23</v>
      </c>
      <c r="H8" s="732" t="s">
        <v>22</v>
      </c>
      <c r="I8" s="729"/>
      <c r="J8" s="729"/>
    </row>
    <row r="9" spans="1:10" s="810" customFormat="1" ht="15" customHeight="1">
      <c r="A9" s="726"/>
      <c r="B9" s="728"/>
      <c r="C9" s="723"/>
      <c r="D9" s="727"/>
      <c r="E9" s="727"/>
      <c r="F9" s="713"/>
      <c r="G9" s="731" t="s">
        <v>54</v>
      </c>
      <c r="H9" s="732" t="s">
        <v>22</v>
      </c>
      <c r="I9" s="729"/>
      <c r="J9" s="729"/>
    </row>
    <row r="10" spans="1:10" s="810" customFormat="1" ht="15" customHeight="1">
      <c r="A10" s="783" t="s">
        <v>311</v>
      </c>
      <c r="B10" s="784" t="s">
        <v>312</v>
      </c>
      <c r="C10" s="733"/>
      <c r="D10" s="734"/>
      <c r="E10" s="734"/>
      <c r="F10" s="730"/>
      <c r="G10" s="731" t="s">
        <v>24</v>
      </c>
      <c r="H10" s="732" t="s">
        <v>22</v>
      </c>
      <c r="I10" s="735"/>
      <c r="J10" s="729"/>
    </row>
    <row r="11" spans="1:10" s="810" customFormat="1" ht="15" customHeight="1">
      <c r="A11" s="733"/>
      <c r="B11" s="736"/>
      <c r="C11" s="733"/>
      <c r="D11" s="734"/>
      <c r="E11" s="734"/>
      <c r="F11" s="713"/>
      <c r="G11" s="725"/>
      <c r="H11" s="714"/>
      <c r="I11" s="735"/>
      <c r="J11" s="729"/>
    </row>
    <row r="12" spans="1:10" s="811" customFormat="1" ht="15" customHeight="1">
      <c r="A12" s="1346" t="s">
        <v>307</v>
      </c>
      <c r="B12" s="1346"/>
      <c r="C12" s="1346"/>
      <c r="D12" s="1346"/>
      <c r="E12" s="1346"/>
      <c r="F12" s="1346"/>
      <c r="G12" s="1346"/>
      <c r="H12" s="1346"/>
      <c r="I12" s="1346"/>
      <c r="J12" s="1346"/>
    </row>
    <row r="13" spans="1:10" s="811" customFormat="1" ht="15" customHeight="1">
      <c r="A13" s="1347" t="s">
        <v>302</v>
      </c>
      <c r="B13" s="1347"/>
      <c r="C13" s="1347"/>
      <c r="D13" s="1347"/>
      <c r="E13" s="1347"/>
      <c r="F13" s="1347"/>
      <c r="G13" s="1347"/>
      <c r="H13" s="1347"/>
      <c r="I13" s="1347"/>
      <c r="J13" s="1347"/>
    </row>
    <row r="14" spans="1:10" s="810" customFormat="1" ht="15" customHeight="1">
      <c r="A14" s="737"/>
      <c r="B14" s="738"/>
      <c r="C14" s="738"/>
      <c r="D14" s="739"/>
      <c r="E14" s="739"/>
      <c r="F14" s="739"/>
      <c r="G14" s="725"/>
      <c r="H14" s="740"/>
      <c r="I14" s="740"/>
      <c r="J14" s="741" t="s">
        <v>58</v>
      </c>
    </row>
    <row r="15" spans="1:10" ht="96" customHeight="1">
      <c r="A15" s="59" t="s">
        <v>268</v>
      </c>
      <c r="B15" s="59" t="s">
        <v>107</v>
      </c>
      <c r="C15" s="59" t="s">
        <v>106</v>
      </c>
      <c r="D15" s="69" t="s">
        <v>305</v>
      </c>
      <c r="E15" s="69" t="s">
        <v>14</v>
      </c>
      <c r="F15" s="69" t="s">
        <v>52</v>
      </c>
      <c r="G15" s="60" t="s">
        <v>301</v>
      </c>
      <c r="H15" s="58" t="s">
        <v>104</v>
      </c>
      <c r="I15" s="58" t="s">
        <v>306</v>
      </c>
      <c r="J15" s="58" t="s">
        <v>13</v>
      </c>
    </row>
    <row r="16" spans="1:10" ht="12" customHeight="1">
      <c r="A16" s="57">
        <v>1</v>
      </c>
      <c r="B16" s="57">
        <v>2</v>
      </c>
      <c r="C16" s="57">
        <v>3</v>
      </c>
      <c r="D16" s="56">
        <v>4</v>
      </c>
      <c r="E16" s="56">
        <v>5</v>
      </c>
      <c r="F16" s="56" t="s">
        <v>12</v>
      </c>
      <c r="G16" s="61">
        <v>7</v>
      </c>
      <c r="H16" s="55">
        <v>8</v>
      </c>
      <c r="I16" s="55">
        <v>9</v>
      </c>
      <c r="J16" s="55">
        <v>10</v>
      </c>
    </row>
    <row r="17" spans="1:10" ht="18.75" customHeight="1">
      <c r="A17" s="31">
        <v>1</v>
      </c>
      <c r="B17" s="27" t="s">
        <v>0</v>
      </c>
      <c r="C17" s="36"/>
      <c r="D17" s="49">
        <f>SUM(D18+D46+D58+D66)</f>
        <v>0</v>
      </c>
      <c r="E17" s="49">
        <f>SUM(E18+E46+E58+E66)</f>
        <v>0</v>
      </c>
      <c r="F17" s="49">
        <f t="shared" ref="F17:F70" si="0">SUM(D17:E17)</f>
        <v>0</v>
      </c>
      <c r="G17" s="62">
        <f>SUM(G18+G46+G58+G66)</f>
        <v>0</v>
      </c>
      <c r="H17" s="52">
        <f>SUM(H18+H46+H58+H66)</f>
        <v>0</v>
      </c>
      <c r="I17" s="34" t="e">
        <f t="shared" ref="I17:I70" si="1">SUM(G17/F17)</f>
        <v>#DIV/0!</v>
      </c>
      <c r="J17" s="33" t="e">
        <f t="shared" ref="J17:J69" si="2">SUM(G17/H17)</f>
        <v>#DIV/0!</v>
      </c>
    </row>
    <row r="18" spans="1:10" ht="18.75" customHeight="1">
      <c r="A18" s="28">
        <v>2</v>
      </c>
      <c r="B18" s="27" t="s">
        <v>1</v>
      </c>
      <c r="C18" s="36">
        <v>610000</v>
      </c>
      <c r="D18" s="49">
        <f>SUM(D19+D22+D32+D42)</f>
        <v>0</v>
      </c>
      <c r="E18" s="49">
        <f>SUM(E19+E22+E32+E42)</f>
        <v>0</v>
      </c>
      <c r="F18" s="49">
        <f t="shared" si="0"/>
        <v>0</v>
      </c>
      <c r="G18" s="62">
        <f>SUM(G19+G22+G32+G42)</f>
        <v>0</v>
      </c>
      <c r="H18" s="52">
        <f>SUM(H19+H22+H32+H42)</f>
        <v>0</v>
      </c>
      <c r="I18" s="34" t="e">
        <f t="shared" si="1"/>
        <v>#DIV/0!</v>
      </c>
      <c r="J18" s="33" t="e">
        <f t="shared" si="2"/>
        <v>#DIV/0!</v>
      </c>
    </row>
    <row r="19" spans="1:10" ht="15" customHeight="1">
      <c r="A19" s="28">
        <v>3</v>
      </c>
      <c r="B19" s="44" t="s">
        <v>2</v>
      </c>
      <c r="C19" s="43">
        <v>611000</v>
      </c>
      <c r="D19" s="67">
        <f>SUM(D20:D21)</f>
        <v>0</v>
      </c>
      <c r="E19" s="67">
        <f>SUM(E20:E21)</f>
        <v>0</v>
      </c>
      <c r="F19" s="67">
        <f t="shared" si="0"/>
        <v>0</v>
      </c>
      <c r="G19" s="63">
        <f>SUM(G20:G21)</f>
        <v>0</v>
      </c>
      <c r="H19" s="51">
        <f>SUM(H20:H21)</f>
        <v>0</v>
      </c>
      <c r="I19" s="24" t="e">
        <f t="shared" si="1"/>
        <v>#DIV/0!</v>
      </c>
      <c r="J19" s="23" t="e">
        <f t="shared" si="2"/>
        <v>#DIV/0!</v>
      </c>
    </row>
    <row r="20" spans="1:10" ht="15" customHeight="1">
      <c r="A20" s="31">
        <v>4</v>
      </c>
      <c r="B20" s="45" t="s">
        <v>300</v>
      </c>
      <c r="C20" s="30">
        <v>611100</v>
      </c>
      <c r="D20" s="101"/>
      <c r="E20" s="101"/>
      <c r="F20" s="46">
        <f t="shared" si="0"/>
        <v>0</v>
      </c>
      <c r="G20" s="102"/>
      <c r="H20" s="103"/>
      <c r="I20" s="24" t="e">
        <f t="shared" si="1"/>
        <v>#DIV/0!</v>
      </c>
      <c r="J20" s="23" t="e">
        <f t="shared" si="2"/>
        <v>#DIV/0!</v>
      </c>
    </row>
    <row r="21" spans="1:10" ht="15" customHeight="1">
      <c r="A21" s="28">
        <v>5</v>
      </c>
      <c r="B21" s="45" t="s">
        <v>299</v>
      </c>
      <c r="C21" s="30">
        <v>611200</v>
      </c>
      <c r="D21" s="101"/>
      <c r="E21" s="101"/>
      <c r="F21" s="46">
        <f t="shared" si="0"/>
        <v>0</v>
      </c>
      <c r="G21" s="102"/>
      <c r="H21" s="103"/>
      <c r="I21" s="24" t="e">
        <f t="shared" si="1"/>
        <v>#DIV/0!</v>
      </c>
      <c r="J21" s="23" t="e">
        <f t="shared" si="2"/>
        <v>#DIV/0!</v>
      </c>
    </row>
    <row r="22" spans="1:10" ht="25.5" customHeight="1">
      <c r="A22" s="31">
        <v>6</v>
      </c>
      <c r="B22" s="44" t="s">
        <v>3</v>
      </c>
      <c r="C22" s="43">
        <v>613000</v>
      </c>
      <c r="D22" s="68">
        <f>SUM(D23:D31)</f>
        <v>0</v>
      </c>
      <c r="E22" s="68">
        <f>SUM(E23:E31)</f>
        <v>0</v>
      </c>
      <c r="F22" s="68">
        <f t="shared" si="0"/>
        <v>0</v>
      </c>
      <c r="G22" s="64">
        <f>SUM(G23:G31)</f>
        <v>0</v>
      </c>
      <c r="H22" s="50">
        <f>SUM(H23:H31)</f>
        <v>0</v>
      </c>
      <c r="I22" s="24" t="e">
        <f t="shared" si="1"/>
        <v>#DIV/0!</v>
      </c>
      <c r="J22" s="23" t="e">
        <f t="shared" si="2"/>
        <v>#DIV/0!</v>
      </c>
    </row>
    <row r="23" spans="1:10" ht="15" customHeight="1">
      <c r="A23" s="28">
        <v>7</v>
      </c>
      <c r="B23" s="45" t="s">
        <v>298</v>
      </c>
      <c r="C23" s="30">
        <v>613100</v>
      </c>
      <c r="D23" s="101"/>
      <c r="E23" s="101"/>
      <c r="F23" s="46">
        <f t="shared" si="0"/>
        <v>0</v>
      </c>
      <c r="G23" s="102"/>
      <c r="H23" s="103"/>
      <c r="I23" s="24" t="e">
        <f t="shared" si="1"/>
        <v>#DIV/0!</v>
      </c>
      <c r="J23" s="23" t="e">
        <f t="shared" si="2"/>
        <v>#DIV/0!</v>
      </c>
    </row>
    <row r="24" spans="1:10" ht="15" customHeight="1">
      <c r="A24" s="31">
        <v>8</v>
      </c>
      <c r="B24" s="71" t="s">
        <v>35</v>
      </c>
      <c r="C24" s="30">
        <v>613200</v>
      </c>
      <c r="D24" s="101"/>
      <c r="E24" s="101"/>
      <c r="F24" s="46">
        <f t="shared" si="0"/>
        <v>0</v>
      </c>
      <c r="G24" s="102"/>
      <c r="H24" s="103"/>
      <c r="I24" s="24" t="e">
        <f t="shared" si="1"/>
        <v>#DIV/0!</v>
      </c>
      <c r="J24" s="23" t="e">
        <f t="shared" si="2"/>
        <v>#DIV/0!</v>
      </c>
    </row>
    <row r="25" spans="1:10" ht="15" customHeight="1">
      <c r="A25" s="28">
        <v>9</v>
      </c>
      <c r="B25" s="71" t="s">
        <v>34</v>
      </c>
      <c r="C25" s="30">
        <v>613300</v>
      </c>
      <c r="D25" s="101"/>
      <c r="E25" s="101"/>
      <c r="F25" s="46">
        <f t="shared" si="0"/>
        <v>0</v>
      </c>
      <c r="G25" s="102"/>
      <c r="H25" s="103"/>
      <c r="I25" s="24" t="e">
        <f t="shared" si="1"/>
        <v>#DIV/0!</v>
      </c>
      <c r="J25" s="23" t="e">
        <f t="shared" si="2"/>
        <v>#DIV/0!</v>
      </c>
    </row>
    <row r="26" spans="1:10" ht="15" customHeight="1">
      <c r="A26" s="31">
        <v>10</v>
      </c>
      <c r="B26" s="71" t="s">
        <v>53</v>
      </c>
      <c r="C26" s="30">
        <v>613400</v>
      </c>
      <c r="D26" s="101"/>
      <c r="E26" s="101"/>
      <c r="F26" s="46">
        <f t="shared" si="0"/>
        <v>0</v>
      </c>
      <c r="G26" s="102"/>
      <c r="H26" s="103"/>
      <c r="I26" s="24" t="e">
        <f t="shared" si="1"/>
        <v>#DIV/0!</v>
      </c>
      <c r="J26" s="23" t="e">
        <f t="shared" si="2"/>
        <v>#DIV/0!</v>
      </c>
    </row>
    <row r="27" spans="1:10" ht="15" customHeight="1">
      <c r="A27" s="28">
        <v>11</v>
      </c>
      <c r="B27" s="71" t="s">
        <v>297</v>
      </c>
      <c r="C27" s="30">
        <v>613500</v>
      </c>
      <c r="D27" s="101"/>
      <c r="E27" s="101"/>
      <c r="F27" s="46">
        <f t="shared" si="0"/>
        <v>0</v>
      </c>
      <c r="G27" s="102"/>
      <c r="H27" s="103"/>
      <c r="I27" s="24" t="e">
        <f t="shared" si="1"/>
        <v>#DIV/0!</v>
      </c>
      <c r="J27" s="23" t="e">
        <f t="shared" si="2"/>
        <v>#DIV/0!</v>
      </c>
    </row>
    <row r="28" spans="1:10" ht="15" customHeight="1">
      <c r="A28" s="31">
        <v>12</v>
      </c>
      <c r="B28" s="71" t="s">
        <v>42</v>
      </c>
      <c r="C28" s="30">
        <v>613600</v>
      </c>
      <c r="D28" s="104"/>
      <c r="E28" s="104"/>
      <c r="F28" s="42">
        <f t="shared" si="0"/>
        <v>0</v>
      </c>
      <c r="G28" s="105"/>
      <c r="H28" s="103"/>
      <c r="I28" s="24" t="e">
        <f t="shared" si="1"/>
        <v>#DIV/0!</v>
      </c>
      <c r="J28" s="23" t="e">
        <f t="shared" si="2"/>
        <v>#DIV/0!</v>
      </c>
    </row>
    <row r="29" spans="1:10" ht="15" customHeight="1">
      <c r="A29" s="28">
        <v>13</v>
      </c>
      <c r="B29" s="71" t="s">
        <v>296</v>
      </c>
      <c r="C29" s="30">
        <v>613700</v>
      </c>
      <c r="D29" s="104"/>
      <c r="E29" s="104"/>
      <c r="F29" s="42">
        <f t="shared" si="0"/>
        <v>0</v>
      </c>
      <c r="G29" s="105"/>
      <c r="H29" s="103"/>
      <c r="I29" s="24" t="e">
        <f t="shared" si="1"/>
        <v>#DIV/0!</v>
      </c>
      <c r="J29" s="23" t="e">
        <f t="shared" si="2"/>
        <v>#DIV/0!</v>
      </c>
    </row>
    <row r="30" spans="1:10" ht="25.5" customHeight="1">
      <c r="A30" s="31">
        <v>14</v>
      </c>
      <c r="B30" s="71" t="s">
        <v>295</v>
      </c>
      <c r="C30" s="30">
        <v>613800</v>
      </c>
      <c r="D30" s="104"/>
      <c r="E30" s="104"/>
      <c r="F30" s="42">
        <f t="shared" si="0"/>
        <v>0</v>
      </c>
      <c r="G30" s="105"/>
      <c r="H30" s="103"/>
      <c r="I30" s="24" t="e">
        <f t="shared" si="1"/>
        <v>#DIV/0!</v>
      </c>
      <c r="J30" s="23" t="e">
        <f t="shared" si="2"/>
        <v>#DIV/0!</v>
      </c>
    </row>
    <row r="31" spans="1:10" ht="15" customHeight="1">
      <c r="A31" s="28">
        <v>15</v>
      </c>
      <c r="B31" s="45" t="s">
        <v>32</v>
      </c>
      <c r="C31" s="30">
        <v>613900</v>
      </c>
      <c r="D31" s="104"/>
      <c r="E31" s="104"/>
      <c r="F31" s="42">
        <f t="shared" si="0"/>
        <v>0</v>
      </c>
      <c r="G31" s="105"/>
      <c r="H31" s="103"/>
      <c r="I31" s="24" t="e">
        <f t="shared" si="1"/>
        <v>#DIV/0!</v>
      </c>
      <c r="J31" s="23" t="e">
        <f t="shared" si="2"/>
        <v>#DIV/0!</v>
      </c>
    </row>
    <row r="32" spans="1:10" ht="25.5" customHeight="1">
      <c r="A32" s="31">
        <v>16</v>
      </c>
      <c r="B32" s="44" t="s">
        <v>4</v>
      </c>
      <c r="C32" s="43">
        <v>614000</v>
      </c>
      <c r="D32" s="42">
        <f>SUM(D33:D40)</f>
        <v>0</v>
      </c>
      <c r="E32" s="42">
        <f>SUM(E33:E40)</f>
        <v>0</v>
      </c>
      <c r="F32" s="42">
        <f t="shared" si="0"/>
        <v>0</v>
      </c>
      <c r="G32" s="63">
        <f>SUM(G33:G40)</f>
        <v>0</v>
      </c>
      <c r="H32" s="50">
        <f>SUM(H33:H40)</f>
        <v>0</v>
      </c>
      <c r="I32" s="24" t="e">
        <f t="shared" si="1"/>
        <v>#DIV/0!</v>
      </c>
      <c r="J32" s="23" t="e">
        <f t="shared" si="2"/>
        <v>#DIV/0!</v>
      </c>
    </row>
    <row r="33" spans="1:10" ht="15" customHeight="1">
      <c r="A33" s="28">
        <v>17</v>
      </c>
      <c r="B33" s="39" t="s">
        <v>36</v>
      </c>
      <c r="C33" s="30">
        <v>614100</v>
      </c>
      <c r="D33" s="104"/>
      <c r="E33" s="104"/>
      <c r="F33" s="42">
        <f t="shared" si="0"/>
        <v>0</v>
      </c>
      <c r="G33" s="105"/>
      <c r="H33" s="103"/>
      <c r="I33" s="24" t="e">
        <f t="shared" si="1"/>
        <v>#DIV/0!</v>
      </c>
      <c r="J33" s="23" t="e">
        <f t="shared" si="2"/>
        <v>#DIV/0!</v>
      </c>
    </row>
    <row r="34" spans="1:10" ht="15" customHeight="1">
      <c r="A34" s="31">
        <v>18</v>
      </c>
      <c r="B34" s="39" t="s">
        <v>43</v>
      </c>
      <c r="C34" s="30">
        <v>614200</v>
      </c>
      <c r="D34" s="104"/>
      <c r="E34" s="104"/>
      <c r="F34" s="42">
        <f t="shared" si="0"/>
        <v>0</v>
      </c>
      <c r="G34" s="105"/>
      <c r="H34" s="103"/>
      <c r="I34" s="24" t="e">
        <f t="shared" si="1"/>
        <v>#DIV/0!</v>
      </c>
      <c r="J34" s="23" t="e">
        <f t="shared" si="2"/>
        <v>#DIV/0!</v>
      </c>
    </row>
    <row r="35" spans="1:10" ht="15" customHeight="1">
      <c r="A35" s="28">
        <v>19</v>
      </c>
      <c r="B35" s="39" t="s">
        <v>44</v>
      </c>
      <c r="C35" s="30">
        <v>614300</v>
      </c>
      <c r="D35" s="104"/>
      <c r="E35" s="104"/>
      <c r="F35" s="42">
        <f t="shared" si="0"/>
        <v>0</v>
      </c>
      <c r="G35" s="105"/>
      <c r="H35" s="103"/>
      <c r="I35" s="24" t="e">
        <f t="shared" si="1"/>
        <v>#DIV/0!</v>
      </c>
      <c r="J35" s="23" t="e">
        <f t="shared" si="2"/>
        <v>#DIV/0!</v>
      </c>
    </row>
    <row r="36" spans="1:10" ht="15" customHeight="1">
      <c r="A36" s="31">
        <v>20</v>
      </c>
      <c r="B36" s="45" t="s">
        <v>294</v>
      </c>
      <c r="C36" s="30">
        <v>614400</v>
      </c>
      <c r="D36" s="104"/>
      <c r="E36" s="104"/>
      <c r="F36" s="42">
        <f t="shared" si="0"/>
        <v>0</v>
      </c>
      <c r="G36" s="105"/>
      <c r="H36" s="103"/>
      <c r="I36" s="24" t="e">
        <f t="shared" si="1"/>
        <v>#DIV/0!</v>
      </c>
      <c r="J36" s="23" t="e">
        <f t="shared" si="2"/>
        <v>#DIV/0!</v>
      </c>
    </row>
    <row r="37" spans="1:10" ht="25.5" customHeight="1">
      <c r="A37" s="28">
        <v>21</v>
      </c>
      <c r="B37" s="99" t="s">
        <v>293</v>
      </c>
      <c r="C37" s="30">
        <v>614500</v>
      </c>
      <c r="D37" s="104"/>
      <c r="E37" s="104"/>
      <c r="F37" s="42">
        <f t="shared" si="0"/>
        <v>0</v>
      </c>
      <c r="G37" s="105"/>
      <c r="H37" s="103"/>
      <c r="I37" s="24" t="e">
        <f t="shared" si="1"/>
        <v>#DIV/0!</v>
      </c>
      <c r="J37" s="23" t="e">
        <f t="shared" si="2"/>
        <v>#DIV/0!</v>
      </c>
    </row>
    <row r="38" spans="1:10" ht="15" customHeight="1">
      <c r="A38" s="31">
        <v>22</v>
      </c>
      <c r="B38" s="45" t="s">
        <v>292</v>
      </c>
      <c r="C38" s="30">
        <v>614600</v>
      </c>
      <c r="D38" s="104"/>
      <c r="E38" s="104"/>
      <c r="F38" s="42">
        <f t="shared" si="0"/>
        <v>0</v>
      </c>
      <c r="G38" s="105"/>
      <c r="H38" s="103"/>
      <c r="I38" s="24" t="e">
        <f t="shared" si="1"/>
        <v>#DIV/0!</v>
      </c>
      <c r="J38" s="23" t="e">
        <f t="shared" si="2"/>
        <v>#DIV/0!</v>
      </c>
    </row>
    <row r="39" spans="1:10" ht="15" customHeight="1">
      <c r="A39" s="28">
        <v>23</v>
      </c>
      <c r="B39" s="39" t="s">
        <v>291</v>
      </c>
      <c r="C39" s="30">
        <v>614700</v>
      </c>
      <c r="D39" s="104"/>
      <c r="E39" s="104"/>
      <c r="F39" s="42">
        <f t="shared" si="0"/>
        <v>0</v>
      </c>
      <c r="G39" s="105"/>
      <c r="H39" s="103"/>
      <c r="I39" s="24" t="e">
        <f t="shared" si="1"/>
        <v>#DIV/0!</v>
      </c>
      <c r="J39" s="23" t="e">
        <f t="shared" si="2"/>
        <v>#DIV/0!</v>
      </c>
    </row>
    <row r="40" spans="1:10" ht="15" customHeight="1">
      <c r="A40" s="31">
        <v>24</v>
      </c>
      <c r="B40" s="72" t="s">
        <v>290</v>
      </c>
      <c r="C40" s="73">
        <v>614800</v>
      </c>
      <c r="D40" s="104"/>
      <c r="E40" s="104"/>
      <c r="F40" s="42">
        <f t="shared" si="0"/>
        <v>0</v>
      </c>
      <c r="G40" s="105"/>
      <c r="H40" s="103"/>
      <c r="I40" s="24" t="e">
        <f t="shared" si="1"/>
        <v>#DIV/0!</v>
      </c>
      <c r="J40" s="23" t="e">
        <f t="shared" si="2"/>
        <v>#DIV/0!</v>
      </c>
    </row>
    <row r="41" spans="1:10" ht="15" customHeight="1">
      <c r="A41" s="28">
        <v>25</v>
      </c>
      <c r="B41" s="72" t="s">
        <v>33</v>
      </c>
      <c r="C41" s="73">
        <v>614900</v>
      </c>
      <c r="D41" s="104"/>
      <c r="E41" s="104"/>
      <c r="F41" s="42"/>
      <c r="G41" s="101"/>
      <c r="H41" s="106"/>
      <c r="I41" s="24"/>
      <c r="J41" s="23"/>
    </row>
    <row r="42" spans="1:10" ht="15" customHeight="1">
      <c r="A42" s="31">
        <v>26</v>
      </c>
      <c r="B42" s="74" t="s">
        <v>5</v>
      </c>
      <c r="C42" s="75">
        <v>616000</v>
      </c>
      <c r="D42" s="42">
        <f>SUM(D43:D45)</f>
        <v>0</v>
      </c>
      <c r="E42" s="42">
        <f>SUM(E43:E45)</f>
        <v>0</v>
      </c>
      <c r="F42" s="42">
        <f t="shared" si="0"/>
        <v>0</v>
      </c>
      <c r="G42" s="42">
        <f>SUM(G43:G45)</f>
        <v>0</v>
      </c>
      <c r="H42" s="40">
        <f>SUM(H43:H45)</f>
        <v>0</v>
      </c>
      <c r="I42" s="24" t="e">
        <f t="shared" si="1"/>
        <v>#DIV/0!</v>
      </c>
      <c r="J42" s="23" t="e">
        <f t="shared" si="2"/>
        <v>#DIV/0!</v>
      </c>
    </row>
    <row r="43" spans="1:10" ht="15" customHeight="1">
      <c r="A43" s="28">
        <v>27</v>
      </c>
      <c r="B43" s="45" t="s">
        <v>289</v>
      </c>
      <c r="C43" s="30">
        <v>616100</v>
      </c>
      <c r="D43" s="104"/>
      <c r="E43" s="104"/>
      <c r="F43" s="42">
        <f t="shared" si="0"/>
        <v>0</v>
      </c>
      <c r="G43" s="105"/>
      <c r="H43" s="103"/>
      <c r="I43" s="24" t="e">
        <f t="shared" si="1"/>
        <v>#DIV/0!</v>
      </c>
      <c r="J43" s="23" t="e">
        <f t="shared" si="2"/>
        <v>#DIV/0!</v>
      </c>
    </row>
    <row r="44" spans="1:10" ht="15" customHeight="1">
      <c r="A44" s="31">
        <v>28</v>
      </c>
      <c r="B44" s="45" t="s">
        <v>288</v>
      </c>
      <c r="C44" s="30">
        <v>616200</v>
      </c>
      <c r="D44" s="104"/>
      <c r="E44" s="104"/>
      <c r="F44" s="42">
        <f t="shared" si="0"/>
        <v>0</v>
      </c>
      <c r="G44" s="105"/>
      <c r="H44" s="103"/>
      <c r="I44" s="24" t="e">
        <f t="shared" si="1"/>
        <v>#DIV/0!</v>
      </c>
      <c r="J44" s="23" t="e">
        <f t="shared" si="2"/>
        <v>#DIV/0!</v>
      </c>
    </row>
    <row r="45" spans="1:10" ht="15" customHeight="1">
      <c r="A45" s="28">
        <v>29</v>
      </c>
      <c r="B45" s="45" t="s">
        <v>287</v>
      </c>
      <c r="C45" s="30">
        <v>616300</v>
      </c>
      <c r="D45" s="104"/>
      <c r="E45" s="104"/>
      <c r="F45" s="42">
        <f t="shared" si="0"/>
        <v>0</v>
      </c>
      <c r="G45" s="105"/>
      <c r="H45" s="103"/>
      <c r="I45" s="24" t="e">
        <f t="shared" si="1"/>
        <v>#DIV/0!</v>
      </c>
      <c r="J45" s="23" t="e">
        <f t="shared" si="2"/>
        <v>#DIV/0!</v>
      </c>
    </row>
    <row r="46" spans="1:10" ht="15" customHeight="1">
      <c r="A46" s="28">
        <v>30</v>
      </c>
      <c r="B46" s="27" t="s">
        <v>6</v>
      </c>
      <c r="C46" s="36"/>
      <c r="D46" s="49">
        <f>SUM(D47+D54)</f>
        <v>0</v>
      </c>
      <c r="E46" s="49">
        <f>SUM(E47+E54)</f>
        <v>0</v>
      </c>
      <c r="F46" s="49">
        <f t="shared" si="0"/>
        <v>0</v>
      </c>
      <c r="G46" s="48">
        <f>SUM(G47+G54)</f>
        <v>0</v>
      </c>
      <c r="H46" s="48">
        <f>SUM(H47+H54)</f>
        <v>0</v>
      </c>
      <c r="I46" s="34" t="e">
        <f t="shared" si="1"/>
        <v>#DIV/0!</v>
      </c>
      <c r="J46" s="33" t="e">
        <f t="shared" si="2"/>
        <v>#DIV/0!</v>
      </c>
    </row>
    <row r="47" spans="1:10" ht="25.5" customHeight="1">
      <c r="A47" s="31">
        <v>31</v>
      </c>
      <c r="B47" s="44" t="s">
        <v>7</v>
      </c>
      <c r="C47" s="43">
        <v>821000</v>
      </c>
      <c r="D47" s="42">
        <f>SUM(D48:D53)</f>
        <v>0</v>
      </c>
      <c r="E47" s="42">
        <f>SUM(E48:E53)</f>
        <v>0</v>
      </c>
      <c r="F47" s="42">
        <f t="shared" si="0"/>
        <v>0</v>
      </c>
      <c r="G47" s="65">
        <f>SUM(G48:G53)</f>
        <v>0</v>
      </c>
      <c r="H47" s="42">
        <f>SUM(H48:H53)</f>
        <v>0</v>
      </c>
      <c r="I47" s="24" t="e">
        <f t="shared" si="1"/>
        <v>#DIV/0!</v>
      </c>
      <c r="J47" s="23" t="e">
        <f t="shared" si="2"/>
        <v>#DIV/0!</v>
      </c>
    </row>
    <row r="48" spans="1:10" ht="25.5" customHeight="1">
      <c r="A48" s="28">
        <v>32</v>
      </c>
      <c r="B48" s="47" t="s">
        <v>286</v>
      </c>
      <c r="C48" s="30">
        <v>821100</v>
      </c>
      <c r="D48" s="104"/>
      <c r="E48" s="104"/>
      <c r="F48" s="42">
        <f t="shared" si="0"/>
        <v>0</v>
      </c>
      <c r="G48" s="107"/>
      <c r="H48" s="108"/>
      <c r="I48" s="24" t="e">
        <f t="shared" si="1"/>
        <v>#DIV/0!</v>
      </c>
      <c r="J48" s="23" t="e">
        <f t="shared" si="2"/>
        <v>#DIV/0!</v>
      </c>
    </row>
    <row r="49" spans="1:10" ht="15" customHeight="1">
      <c r="A49" s="31">
        <v>33</v>
      </c>
      <c r="B49" s="45" t="s">
        <v>285</v>
      </c>
      <c r="C49" s="30">
        <v>821200</v>
      </c>
      <c r="D49" s="104"/>
      <c r="E49" s="104"/>
      <c r="F49" s="42">
        <f t="shared" si="0"/>
        <v>0</v>
      </c>
      <c r="G49" s="105"/>
      <c r="H49" s="103"/>
      <c r="I49" s="24" t="e">
        <f t="shared" si="1"/>
        <v>#DIV/0!</v>
      </c>
      <c r="J49" s="23" t="e">
        <f t="shared" si="2"/>
        <v>#DIV/0!</v>
      </c>
    </row>
    <row r="50" spans="1:10" ht="15" customHeight="1">
      <c r="A50" s="28">
        <v>34</v>
      </c>
      <c r="B50" s="45" t="s">
        <v>284</v>
      </c>
      <c r="C50" s="30">
        <v>821300</v>
      </c>
      <c r="D50" s="104"/>
      <c r="E50" s="104"/>
      <c r="F50" s="42">
        <f t="shared" si="0"/>
        <v>0</v>
      </c>
      <c r="G50" s="105"/>
      <c r="H50" s="103"/>
      <c r="I50" s="24" t="e">
        <f t="shared" si="1"/>
        <v>#DIV/0!</v>
      </c>
      <c r="J50" s="23" t="e">
        <f t="shared" si="2"/>
        <v>#DIV/0!</v>
      </c>
    </row>
    <row r="51" spans="1:10" ht="15" customHeight="1">
      <c r="A51" s="31">
        <v>35</v>
      </c>
      <c r="B51" s="45" t="s">
        <v>283</v>
      </c>
      <c r="C51" s="30">
        <v>821400</v>
      </c>
      <c r="D51" s="104"/>
      <c r="E51" s="104"/>
      <c r="F51" s="42">
        <f t="shared" si="0"/>
        <v>0</v>
      </c>
      <c r="G51" s="105"/>
      <c r="H51" s="103"/>
      <c r="I51" s="24" t="e">
        <f t="shared" si="1"/>
        <v>#DIV/0!</v>
      </c>
      <c r="J51" s="23" t="e">
        <f t="shared" si="2"/>
        <v>#DIV/0!</v>
      </c>
    </row>
    <row r="52" spans="1:10" ht="15" customHeight="1">
      <c r="A52" s="28">
        <v>36</v>
      </c>
      <c r="B52" s="45" t="s">
        <v>282</v>
      </c>
      <c r="C52" s="30">
        <v>821500</v>
      </c>
      <c r="D52" s="104"/>
      <c r="E52" s="104"/>
      <c r="F52" s="42">
        <f t="shared" si="0"/>
        <v>0</v>
      </c>
      <c r="G52" s="105"/>
      <c r="H52" s="103"/>
      <c r="I52" s="24" t="e">
        <f t="shared" si="1"/>
        <v>#DIV/0!</v>
      </c>
      <c r="J52" s="23" t="e">
        <f t="shared" si="2"/>
        <v>#DIV/0!</v>
      </c>
    </row>
    <row r="53" spans="1:10" ht="15" customHeight="1">
      <c r="A53" s="31">
        <v>37</v>
      </c>
      <c r="B53" s="45" t="s">
        <v>281</v>
      </c>
      <c r="C53" s="30">
        <v>821600</v>
      </c>
      <c r="D53" s="104"/>
      <c r="E53" s="104"/>
      <c r="F53" s="42">
        <f t="shared" si="0"/>
        <v>0</v>
      </c>
      <c r="G53" s="105"/>
      <c r="H53" s="103"/>
      <c r="I53" s="24" t="e">
        <f t="shared" si="1"/>
        <v>#DIV/0!</v>
      </c>
      <c r="J53" s="23" t="e">
        <f t="shared" si="2"/>
        <v>#DIV/0!</v>
      </c>
    </row>
    <row r="54" spans="1:10" ht="15" customHeight="1">
      <c r="A54" s="28">
        <v>38</v>
      </c>
      <c r="B54" s="44" t="s">
        <v>8</v>
      </c>
      <c r="C54" s="43">
        <v>615000</v>
      </c>
      <c r="D54" s="42">
        <f>SUM(D55:D57)</f>
        <v>0</v>
      </c>
      <c r="E54" s="42">
        <f>SUM(E55:E57)</f>
        <v>0</v>
      </c>
      <c r="F54" s="42">
        <f t="shared" si="0"/>
        <v>0</v>
      </c>
      <c r="G54" s="65">
        <f>SUM(G55:G57)</f>
        <v>0</v>
      </c>
      <c r="H54" s="42">
        <f>SUM(H55:H57)</f>
        <v>0</v>
      </c>
      <c r="I54" s="24" t="e">
        <f t="shared" si="1"/>
        <v>#DIV/0!</v>
      </c>
      <c r="J54" s="23" t="e">
        <f t="shared" si="2"/>
        <v>#DIV/0!</v>
      </c>
    </row>
    <row r="55" spans="1:10" ht="15" customHeight="1">
      <c r="A55" s="31">
        <v>39</v>
      </c>
      <c r="B55" s="39" t="s">
        <v>280</v>
      </c>
      <c r="C55" s="41">
        <v>615100</v>
      </c>
      <c r="D55" s="104"/>
      <c r="E55" s="104"/>
      <c r="F55" s="42">
        <f t="shared" si="0"/>
        <v>0</v>
      </c>
      <c r="G55" s="105"/>
      <c r="H55" s="103"/>
      <c r="I55" s="24" t="e">
        <f t="shared" si="1"/>
        <v>#DIV/0!</v>
      </c>
      <c r="J55" s="23" t="e">
        <f t="shared" si="2"/>
        <v>#DIV/0!</v>
      </c>
    </row>
    <row r="56" spans="1:10" ht="25.5" customHeight="1">
      <c r="A56" s="28">
        <v>40</v>
      </c>
      <c r="B56" s="37" t="s">
        <v>45</v>
      </c>
      <c r="C56" s="30">
        <v>615200</v>
      </c>
      <c r="D56" s="104"/>
      <c r="E56" s="104"/>
      <c r="F56" s="42">
        <f t="shared" si="0"/>
        <v>0</v>
      </c>
      <c r="G56" s="105"/>
      <c r="H56" s="103"/>
      <c r="I56" s="24" t="e">
        <f t="shared" si="1"/>
        <v>#DIV/0!</v>
      </c>
      <c r="J56" s="23" t="e">
        <f t="shared" si="2"/>
        <v>#DIV/0!</v>
      </c>
    </row>
    <row r="57" spans="1:10" ht="15" customHeight="1">
      <c r="A57" s="31">
        <v>41</v>
      </c>
      <c r="B57" s="39" t="s">
        <v>279</v>
      </c>
      <c r="C57" s="30">
        <v>615300</v>
      </c>
      <c r="D57" s="109"/>
      <c r="E57" s="109"/>
      <c r="F57" s="29">
        <f t="shared" si="0"/>
        <v>0</v>
      </c>
      <c r="G57" s="110"/>
      <c r="H57" s="108"/>
      <c r="I57" s="24" t="e">
        <f t="shared" si="1"/>
        <v>#DIV/0!</v>
      </c>
      <c r="J57" s="23" t="e">
        <f t="shared" si="2"/>
        <v>#DIV/0!</v>
      </c>
    </row>
    <row r="58" spans="1:10" ht="15" customHeight="1">
      <c r="A58" s="28">
        <v>42</v>
      </c>
      <c r="B58" s="38" t="s">
        <v>9</v>
      </c>
      <c r="C58" s="36">
        <v>822000</v>
      </c>
      <c r="D58" s="35">
        <f>SUM(D59:D65)</f>
        <v>0</v>
      </c>
      <c r="E58" s="35">
        <f>SUM(E59:E65)</f>
        <v>0</v>
      </c>
      <c r="F58" s="35">
        <f t="shared" si="0"/>
        <v>0</v>
      </c>
      <c r="G58" s="66">
        <f>SUM(G59:G65)</f>
        <v>0</v>
      </c>
      <c r="H58" s="35">
        <f>SUM(H59:H65)</f>
        <v>0</v>
      </c>
      <c r="I58" s="34" t="e">
        <f t="shared" si="1"/>
        <v>#DIV/0!</v>
      </c>
      <c r="J58" s="33" t="e">
        <f t="shared" si="2"/>
        <v>#DIV/0!</v>
      </c>
    </row>
    <row r="59" spans="1:10" ht="15" customHeight="1">
      <c r="A59" s="31">
        <v>43</v>
      </c>
      <c r="B59" s="76" t="s">
        <v>278</v>
      </c>
      <c r="C59" s="73">
        <v>822100</v>
      </c>
      <c r="D59" s="109"/>
      <c r="E59" s="109"/>
      <c r="F59" s="29">
        <f t="shared" si="0"/>
        <v>0</v>
      </c>
      <c r="G59" s="110"/>
      <c r="H59" s="108"/>
      <c r="I59" s="24" t="e">
        <f t="shared" si="1"/>
        <v>#DIV/0!</v>
      </c>
      <c r="J59" s="23" t="e">
        <f t="shared" si="2"/>
        <v>#DIV/0!</v>
      </c>
    </row>
    <row r="60" spans="1:10" ht="25.5" customHeight="1">
      <c r="A60" s="28">
        <v>44</v>
      </c>
      <c r="B60" s="76" t="s">
        <v>277</v>
      </c>
      <c r="C60" s="73">
        <v>822200</v>
      </c>
      <c r="D60" s="109"/>
      <c r="E60" s="109"/>
      <c r="F60" s="29">
        <f t="shared" si="0"/>
        <v>0</v>
      </c>
      <c r="G60" s="110"/>
      <c r="H60" s="108"/>
      <c r="I60" s="24" t="e">
        <f t="shared" si="1"/>
        <v>#DIV/0!</v>
      </c>
      <c r="J60" s="23" t="e">
        <f t="shared" si="2"/>
        <v>#DIV/0!</v>
      </c>
    </row>
    <row r="61" spans="1:10" ht="15" customHeight="1">
      <c r="A61" s="31">
        <v>45</v>
      </c>
      <c r="B61" s="76" t="s">
        <v>276</v>
      </c>
      <c r="C61" s="73">
        <v>822300</v>
      </c>
      <c r="D61" s="109"/>
      <c r="E61" s="109"/>
      <c r="F61" s="29">
        <f t="shared" si="0"/>
        <v>0</v>
      </c>
      <c r="G61" s="110"/>
      <c r="H61" s="108"/>
      <c r="I61" s="24" t="e">
        <f t="shared" si="1"/>
        <v>#DIV/0!</v>
      </c>
      <c r="J61" s="23" t="e">
        <f t="shared" si="2"/>
        <v>#DIV/0!</v>
      </c>
    </row>
    <row r="62" spans="1:10" ht="15" customHeight="1">
      <c r="A62" s="28">
        <v>46</v>
      </c>
      <c r="B62" s="77" t="s">
        <v>275</v>
      </c>
      <c r="C62" s="73">
        <v>822400</v>
      </c>
      <c r="D62" s="109"/>
      <c r="E62" s="109"/>
      <c r="F62" s="29">
        <f t="shared" si="0"/>
        <v>0</v>
      </c>
      <c r="G62" s="110"/>
      <c r="H62" s="108"/>
      <c r="I62" s="24" t="e">
        <f t="shared" si="1"/>
        <v>#DIV/0!</v>
      </c>
      <c r="J62" s="23" t="e">
        <f t="shared" si="2"/>
        <v>#DIV/0!</v>
      </c>
    </row>
    <row r="63" spans="1:10" ht="25.5" customHeight="1">
      <c r="A63" s="31">
        <v>47</v>
      </c>
      <c r="B63" s="77" t="s">
        <v>37</v>
      </c>
      <c r="C63" s="73">
        <v>822500</v>
      </c>
      <c r="D63" s="109"/>
      <c r="E63" s="109"/>
      <c r="F63" s="29">
        <f t="shared" si="0"/>
        <v>0</v>
      </c>
      <c r="G63" s="110"/>
      <c r="H63" s="108"/>
      <c r="I63" s="24" t="e">
        <f t="shared" si="1"/>
        <v>#DIV/0!</v>
      </c>
      <c r="J63" s="23" t="e">
        <f t="shared" si="2"/>
        <v>#DIV/0!</v>
      </c>
    </row>
    <row r="64" spans="1:10" ht="15" customHeight="1">
      <c r="A64" s="28">
        <v>48</v>
      </c>
      <c r="B64" s="76" t="s">
        <v>274</v>
      </c>
      <c r="C64" s="73">
        <v>822600</v>
      </c>
      <c r="D64" s="109"/>
      <c r="E64" s="109"/>
      <c r="F64" s="29">
        <f t="shared" si="0"/>
        <v>0</v>
      </c>
      <c r="G64" s="110"/>
      <c r="H64" s="108"/>
      <c r="I64" s="24" t="e">
        <f t="shared" si="1"/>
        <v>#DIV/0!</v>
      </c>
      <c r="J64" s="23" t="e">
        <f t="shared" si="2"/>
        <v>#DIV/0!</v>
      </c>
    </row>
    <row r="65" spans="1:10" ht="15" customHeight="1">
      <c r="A65" s="31">
        <v>49</v>
      </c>
      <c r="B65" s="76" t="s">
        <v>273</v>
      </c>
      <c r="C65" s="73">
        <v>822700</v>
      </c>
      <c r="D65" s="109"/>
      <c r="E65" s="109"/>
      <c r="F65" s="29">
        <f t="shared" si="0"/>
        <v>0</v>
      </c>
      <c r="G65" s="110"/>
      <c r="H65" s="108"/>
      <c r="I65" s="24" t="e">
        <f t="shared" si="1"/>
        <v>#DIV/0!</v>
      </c>
      <c r="J65" s="23" t="e">
        <f t="shared" si="2"/>
        <v>#DIV/0!</v>
      </c>
    </row>
    <row r="66" spans="1:10" ht="15" customHeight="1">
      <c r="A66" s="28">
        <v>50</v>
      </c>
      <c r="B66" s="27" t="s">
        <v>10</v>
      </c>
      <c r="C66" s="36">
        <v>823000</v>
      </c>
      <c r="D66" s="35">
        <f>SUM(D67:D69)</f>
        <v>0</v>
      </c>
      <c r="E66" s="35">
        <f>SUM(E67:E69)</f>
        <v>0</v>
      </c>
      <c r="F66" s="35">
        <f t="shared" si="0"/>
        <v>0</v>
      </c>
      <c r="G66" s="66">
        <f>SUM(G67:G69)</f>
        <v>0</v>
      </c>
      <c r="H66" s="35">
        <f>SUM(H67:H69)</f>
        <v>0</v>
      </c>
      <c r="I66" s="34" t="e">
        <f t="shared" si="1"/>
        <v>#DIV/0!</v>
      </c>
      <c r="J66" s="33" t="e">
        <f t="shared" si="2"/>
        <v>#DIV/0!</v>
      </c>
    </row>
    <row r="67" spans="1:10" ht="15" customHeight="1">
      <c r="A67" s="31">
        <v>51</v>
      </c>
      <c r="B67" s="32" t="s">
        <v>272</v>
      </c>
      <c r="C67" s="30">
        <v>823100</v>
      </c>
      <c r="D67" s="109"/>
      <c r="E67" s="109"/>
      <c r="F67" s="29">
        <f t="shared" si="0"/>
        <v>0</v>
      </c>
      <c r="G67" s="110"/>
      <c r="H67" s="108"/>
      <c r="I67" s="24" t="e">
        <f t="shared" si="1"/>
        <v>#DIV/0!</v>
      </c>
      <c r="J67" s="23" t="e">
        <f t="shared" si="2"/>
        <v>#DIV/0!</v>
      </c>
    </row>
    <row r="68" spans="1:10" ht="15" customHeight="1">
      <c r="A68" s="28">
        <v>52</v>
      </c>
      <c r="B68" s="32" t="s">
        <v>271</v>
      </c>
      <c r="C68" s="30">
        <v>823200</v>
      </c>
      <c r="D68" s="109"/>
      <c r="E68" s="109"/>
      <c r="F68" s="29">
        <f t="shared" si="0"/>
        <v>0</v>
      </c>
      <c r="G68" s="110"/>
      <c r="H68" s="108"/>
      <c r="I68" s="24" t="e">
        <f t="shared" si="1"/>
        <v>#DIV/0!</v>
      </c>
      <c r="J68" s="23" t="e">
        <f t="shared" si="2"/>
        <v>#DIV/0!</v>
      </c>
    </row>
    <row r="69" spans="1:10" ht="15" customHeight="1">
      <c r="A69" s="31">
        <v>53</v>
      </c>
      <c r="B69" s="76" t="s">
        <v>270</v>
      </c>
      <c r="C69" s="73">
        <v>823300</v>
      </c>
      <c r="D69" s="109"/>
      <c r="E69" s="109"/>
      <c r="F69" s="29">
        <f t="shared" si="0"/>
        <v>0</v>
      </c>
      <c r="G69" s="110"/>
      <c r="H69" s="108"/>
      <c r="I69" s="24" t="e">
        <f t="shared" si="1"/>
        <v>#DIV/0!</v>
      </c>
      <c r="J69" s="23" t="e">
        <f t="shared" si="2"/>
        <v>#DIV/0!</v>
      </c>
    </row>
    <row r="70" spans="1:10" ht="15" customHeight="1">
      <c r="A70" s="31">
        <v>54</v>
      </c>
      <c r="B70" s="27" t="s">
        <v>267</v>
      </c>
      <c r="C70" s="26"/>
      <c r="D70" s="111"/>
      <c r="E70" s="111"/>
      <c r="F70" s="25">
        <f t="shared" si="0"/>
        <v>0</v>
      </c>
      <c r="G70" s="111"/>
      <c r="H70" s="111"/>
      <c r="I70" s="34" t="e">
        <f t="shared" si="1"/>
        <v>#DIV/0!</v>
      </c>
      <c r="J70" s="33" t="e">
        <f>SUM(G70/H70)</f>
        <v>#DIV/0!</v>
      </c>
    </row>
    <row r="71" spans="1:10" ht="18.75" customHeight="1">
      <c r="A71" s="28">
        <v>55</v>
      </c>
      <c r="B71" s="54" t="s">
        <v>11</v>
      </c>
      <c r="C71" s="53"/>
      <c r="D71" s="49">
        <f>SUM(D17+D70)</f>
        <v>0</v>
      </c>
      <c r="E71" s="49">
        <f>SUM(E17+E70)</f>
        <v>0</v>
      </c>
      <c r="F71" s="49">
        <f>SUM(D71:E71)</f>
        <v>0</v>
      </c>
      <c r="G71" s="62">
        <f>SUM(G17+G70)</f>
        <v>0</v>
      </c>
      <c r="H71" s="49">
        <f>SUM(H17+H70)</f>
        <v>0</v>
      </c>
      <c r="I71" s="34" t="e">
        <f>SUM(G71/F71)</f>
        <v>#DIV/0!</v>
      </c>
      <c r="J71" s="33" t="e">
        <f>SUM(G71/H71)</f>
        <v>#DIV/0!</v>
      </c>
    </row>
    <row r="72" spans="1:10" s="126" customFormat="1" ht="11.25" customHeight="1"/>
    <row r="73" spans="1:10" s="126" customFormat="1">
      <c r="B73" s="127"/>
      <c r="C73" s="128"/>
      <c r="D73" s="128"/>
      <c r="E73" s="128"/>
      <c r="F73" s="128"/>
      <c r="G73" s="129"/>
      <c r="H73" s="129" t="s">
        <v>103</v>
      </c>
      <c r="I73" s="128"/>
      <c r="J73" s="128"/>
    </row>
    <row r="74" spans="1:10" s="126" customFormat="1">
      <c r="B74" s="127"/>
      <c r="C74" s="128"/>
      <c r="D74" s="128"/>
      <c r="E74" s="128"/>
      <c r="F74" s="128"/>
      <c r="G74" s="130"/>
      <c r="H74" s="130" t="s">
        <v>26</v>
      </c>
      <c r="I74" s="1348"/>
      <c r="J74" s="1348"/>
    </row>
    <row r="75" spans="1:10" s="126" customFormat="1">
      <c r="B75" s="127"/>
      <c r="C75" s="128"/>
      <c r="D75" s="128"/>
      <c r="E75" s="128"/>
      <c r="F75" s="128"/>
      <c r="G75" s="128"/>
      <c r="H75" s="128"/>
      <c r="I75" s="131"/>
      <c r="J75" s="131"/>
    </row>
    <row r="76" spans="1:10" s="126" customFormat="1" ht="8.25" customHeight="1">
      <c r="B76" s="127"/>
      <c r="C76" s="128"/>
      <c r="D76" s="128"/>
      <c r="E76" s="128"/>
      <c r="F76" s="128"/>
      <c r="G76" s="128"/>
      <c r="H76" s="128"/>
      <c r="I76" s="131"/>
      <c r="J76" s="131"/>
    </row>
    <row r="77" spans="1:10" s="126" customFormat="1" ht="10.5" customHeight="1">
      <c r="B77" s="127"/>
      <c r="C77" s="128"/>
      <c r="D77" s="128"/>
      <c r="E77" s="128"/>
      <c r="F77" s="128"/>
      <c r="G77" s="128"/>
      <c r="H77" s="128"/>
      <c r="I77" s="131"/>
      <c r="J77" s="131"/>
    </row>
    <row r="78" spans="1:10" s="126" customFormat="1">
      <c r="B78" s="132"/>
      <c r="C78" s="128"/>
      <c r="D78" s="128"/>
      <c r="E78" s="128"/>
      <c r="F78" s="128"/>
      <c r="G78" s="128"/>
      <c r="H78" s="128"/>
      <c r="I78" s="128"/>
      <c r="J78" s="128"/>
    </row>
    <row r="79" spans="1:10" s="126" customFormat="1">
      <c r="B79" s="128"/>
      <c r="C79" s="128"/>
      <c r="D79" s="128"/>
      <c r="E79" s="128"/>
      <c r="F79" s="128"/>
      <c r="G79" s="128"/>
      <c r="H79" s="128"/>
      <c r="I79" s="128"/>
      <c r="J79" s="128"/>
    </row>
    <row r="80" spans="1:10">
      <c r="B80" s="21"/>
      <c r="C80" s="21"/>
      <c r="D80" s="21"/>
      <c r="E80" s="21"/>
      <c r="F80" s="21"/>
      <c r="G80" s="21"/>
      <c r="H80" s="21"/>
      <c r="I80" s="21"/>
      <c r="J80" s="21"/>
    </row>
    <row r="81" spans="2:10">
      <c r="B81" s="21"/>
      <c r="C81" s="21"/>
      <c r="D81" s="21"/>
      <c r="E81" s="21"/>
      <c r="F81" s="21"/>
      <c r="G81" s="21"/>
      <c r="H81" s="21"/>
      <c r="I81" s="21"/>
      <c r="J81" s="21"/>
    </row>
    <row r="82" spans="2:10">
      <c r="B82" s="21"/>
      <c r="C82" s="21"/>
      <c r="D82" s="21"/>
      <c r="E82" s="21"/>
      <c r="F82" s="21"/>
      <c r="G82" s="21"/>
      <c r="H82" s="21"/>
      <c r="I82" s="21"/>
      <c r="J82" s="21"/>
    </row>
  </sheetData>
  <sheetProtection formatCells="0" formatColumns="0" formatRows="0"/>
  <mergeCells count="3">
    <mergeCell ref="A12:J12"/>
    <mergeCell ref="A13:J13"/>
    <mergeCell ref="I74:J74"/>
  </mergeCells>
  <pageMargins left="0.7" right="0.7" top="0.75" bottom="0.75" header="0.3" footer="0.3"/>
  <pageSetup paperSize="9" scale="9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N327"/>
  <sheetViews>
    <sheetView showGridLines="0" view="pageBreakPreview" zoomScale="90" zoomScaleNormal="100" zoomScaleSheetLayoutView="90" workbookViewId="0">
      <selection activeCell="O13" sqref="O13"/>
    </sheetView>
  </sheetViews>
  <sheetFormatPr defaultColWidth="8.69921875" defaultRowHeight="12.75" outlineLevelRow="1"/>
  <cols>
    <col min="1" max="1" width="2.69921875" style="931" customWidth="1"/>
    <col min="2" max="2" width="7.69921875" style="931" customWidth="1"/>
    <col min="3" max="3" width="30.69921875" style="931" customWidth="1"/>
    <col min="4" max="4" width="5.69921875" style="931" customWidth="1"/>
    <col min="5" max="7" width="9.69921875" style="931" customWidth="1"/>
    <col min="8" max="8" width="11.69921875" style="931" customWidth="1"/>
    <col min="9" max="9" width="10.69921875" style="931" customWidth="1"/>
    <col min="10" max="11" width="6.19921875" style="931" customWidth="1"/>
    <col min="12" max="16384" width="8.69921875" style="931"/>
  </cols>
  <sheetData>
    <row r="2" spans="2:11" ht="15">
      <c r="B2" s="925" t="s">
        <v>55</v>
      </c>
      <c r="C2" s="926"/>
      <c r="D2" s="927"/>
      <c r="E2" s="928"/>
      <c r="F2" s="928"/>
      <c r="G2" s="929"/>
      <c r="H2" s="930" t="s">
        <v>303</v>
      </c>
      <c r="I2" s="928"/>
      <c r="J2" s="928"/>
      <c r="K2" s="928"/>
    </row>
    <row r="3" spans="2:11" ht="30" customHeight="1">
      <c r="B3" s="932" t="s">
        <v>15</v>
      </c>
      <c r="C3" s="933" t="s">
        <v>1165</v>
      </c>
      <c r="D3" s="934"/>
      <c r="E3" s="935"/>
      <c r="F3" s="935"/>
      <c r="G3" s="936"/>
      <c r="H3" s="936" t="s">
        <v>31</v>
      </c>
      <c r="I3" s="937" t="s">
        <v>1166</v>
      </c>
      <c r="J3" s="928"/>
      <c r="K3" s="928"/>
    </row>
    <row r="4" spans="2:11" ht="15" customHeight="1">
      <c r="B4" s="932"/>
      <c r="C4" s="938"/>
      <c r="D4" s="934"/>
      <c r="E4" s="939"/>
      <c r="F4" s="939"/>
      <c r="G4" s="940"/>
      <c r="H4" s="940"/>
      <c r="I4" s="941"/>
      <c r="J4" s="942"/>
      <c r="K4" s="943"/>
    </row>
    <row r="5" spans="2:11" ht="15" customHeight="1">
      <c r="B5" s="944" t="s">
        <v>25</v>
      </c>
      <c r="C5" s="933" t="s">
        <v>1167</v>
      </c>
      <c r="D5" s="934"/>
      <c r="E5" s="939"/>
      <c r="F5" s="939"/>
      <c r="G5" s="936"/>
      <c r="H5" s="936" t="s">
        <v>20</v>
      </c>
      <c r="I5" s="945">
        <v>10</v>
      </c>
      <c r="J5" s="942"/>
      <c r="K5" s="943"/>
    </row>
    <row r="6" spans="2:11" ht="15" customHeight="1">
      <c r="B6" s="946"/>
      <c r="C6" s="947"/>
      <c r="D6" s="948"/>
      <c r="E6" s="949"/>
      <c r="F6" s="949"/>
      <c r="G6" s="936"/>
      <c r="H6" s="936"/>
      <c r="I6" s="950"/>
      <c r="J6" s="942"/>
      <c r="K6" s="943"/>
    </row>
    <row r="7" spans="2:11" ht="15" customHeight="1">
      <c r="B7" s="951" t="s">
        <v>16</v>
      </c>
      <c r="C7" s="937" t="s">
        <v>1168</v>
      </c>
      <c r="D7" s="948"/>
      <c r="E7" s="952"/>
      <c r="F7" s="952"/>
      <c r="G7" s="936"/>
      <c r="H7" s="936" t="s">
        <v>30</v>
      </c>
      <c r="I7" s="937"/>
      <c r="J7" s="942"/>
      <c r="K7" s="943"/>
    </row>
    <row r="8" spans="2:11" ht="15" customHeight="1">
      <c r="B8" s="951"/>
      <c r="C8" s="953"/>
      <c r="D8" s="948"/>
      <c r="E8" s="952"/>
      <c r="F8" s="952"/>
      <c r="G8" s="936"/>
      <c r="H8" s="936"/>
      <c r="I8" s="954"/>
      <c r="J8" s="955"/>
      <c r="K8" s="955"/>
    </row>
    <row r="9" spans="2:11" ht="15" customHeight="1">
      <c r="B9" s="956" t="s">
        <v>28</v>
      </c>
      <c r="C9" s="937" t="s">
        <v>1169</v>
      </c>
      <c r="D9" s="948"/>
      <c r="E9" s="952"/>
      <c r="F9" s="952"/>
      <c r="G9" s="957"/>
      <c r="H9" s="958" t="s">
        <v>23</v>
      </c>
      <c r="I9" s="959" t="s">
        <v>22</v>
      </c>
      <c r="J9" s="955"/>
      <c r="K9" s="955"/>
    </row>
    <row r="10" spans="2:11" ht="15" customHeight="1">
      <c r="B10" s="951"/>
      <c r="C10" s="953"/>
      <c r="D10" s="948"/>
      <c r="E10" s="952"/>
      <c r="F10" s="952"/>
      <c r="G10" s="936"/>
      <c r="H10" s="958" t="s">
        <v>54</v>
      </c>
      <c r="I10" s="732" t="s">
        <v>1668</v>
      </c>
      <c r="J10" s="955"/>
      <c r="K10" s="955"/>
    </row>
    <row r="11" spans="2:11" ht="15" customHeight="1">
      <c r="B11" s="956"/>
      <c r="C11" s="954"/>
      <c r="D11" s="960"/>
      <c r="E11" s="961"/>
      <c r="F11" s="961"/>
      <c r="G11" s="957"/>
      <c r="H11" s="958" t="s">
        <v>24</v>
      </c>
      <c r="I11" s="959" t="s">
        <v>22</v>
      </c>
      <c r="J11" s="962"/>
      <c r="K11" s="955"/>
    </row>
    <row r="12" spans="2:11" ht="15" customHeight="1">
      <c r="B12" s="963"/>
      <c r="C12" s="964"/>
      <c r="D12" s="963"/>
      <c r="E12" s="965"/>
      <c r="F12" s="965"/>
      <c r="G12" s="956"/>
      <c r="H12" s="966"/>
      <c r="I12" s="967"/>
      <c r="J12" s="962"/>
      <c r="K12" s="955"/>
    </row>
    <row r="13" spans="2:11" s="968" customFormat="1" ht="15" customHeight="1">
      <c r="B13" s="1353" t="s">
        <v>307</v>
      </c>
      <c r="C13" s="1353"/>
      <c r="D13" s="1353"/>
      <c r="E13" s="1353"/>
      <c r="F13" s="1353"/>
      <c r="G13" s="1353"/>
      <c r="H13" s="1353"/>
      <c r="I13" s="1353"/>
      <c r="J13" s="1353"/>
      <c r="K13" s="1353"/>
    </row>
    <row r="14" spans="2:11" s="968" customFormat="1" ht="15" customHeight="1">
      <c r="B14" s="1354" t="s">
        <v>1638</v>
      </c>
      <c r="C14" s="1354"/>
      <c r="D14" s="1354"/>
      <c r="E14" s="1354"/>
      <c r="F14" s="1354"/>
      <c r="G14" s="1354"/>
      <c r="H14" s="1354"/>
      <c r="I14" s="1354"/>
      <c r="J14" s="1354"/>
      <c r="K14" s="1354"/>
    </row>
    <row r="15" spans="2:11" ht="15" customHeight="1">
      <c r="B15" s="969"/>
      <c r="C15" s="970"/>
      <c r="D15" s="970"/>
      <c r="E15" s="971"/>
      <c r="F15" s="971"/>
      <c r="G15" s="971"/>
      <c r="H15" s="966"/>
      <c r="I15" s="972"/>
      <c r="J15" s="972"/>
      <c r="K15" s="973" t="s">
        <v>58</v>
      </c>
    </row>
    <row r="16" spans="2:11" ht="96" customHeight="1">
      <c r="B16" s="974" t="s">
        <v>268</v>
      </c>
      <c r="C16" s="974" t="s">
        <v>107</v>
      </c>
      <c r="D16" s="974" t="s">
        <v>106</v>
      </c>
      <c r="E16" s="975" t="s">
        <v>305</v>
      </c>
      <c r="F16" s="975" t="s">
        <v>14</v>
      </c>
      <c r="G16" s="975" t="s">
        <v>52</v>
      </c>
      <c r="H16" s="976" t="s">
        <v>301</v>
      </c>
      <c r="I16" s="977" t="s">
        <v>104</v>
      </c>
      <c r="J16" s="977" t="s">
        <v>306</v>
      </c>
      <c r="K16" s="977" t="s">
        <v>13</v>
      </c>
    </row>
    <row r="17" spans="2:14" ht="12" customHeight="1">
      <c r="B17" s="978">
        <v>1</v>
      </c>
      <c r="C17" s="978">
        <v>2</v>
      </c>
      <c r="D17" s="978">
        <v>3</v>
      </c>
      <c r="E17" s="979">
        <v>4</v>
      </c>
      <c r="F17" s="979">
        <v>5</v>
      </c>
      <c r="G17" s="979" t="s">
        <v>12</v>
      </c>
      <c r="H17" s="980">
        <v>7</v>
      </c>
      <c r="I17" s="981">
        <v>8</v>
      </c>
      <c r="J17" s="981">
        <v>9</v>
      </c>
      <c r="K17" s="981">
        <v>10</v>
      </c>
    </row>
    <row r="18" spans="2:14" s="990" customFormat="1" ht="18.75" customHeight="1">
      <c r="B18" s="982">
        <v>1</v>
      </c>
      <c r="C18" s="983" t="s">
        <v>0</v>
      </c>
      <c r="D18" s="984"/>
      <c r="E18" s="985">
        <f>SUM(E19+E263+E303+E311)</f>
        <v>596000</v>
      </c>
      <c r="F18" s="985">
        <f t="shared" ref="F18:I18" si="0">SUM(F19+F263+F303+F311)</f>
        <v>0</v>
      </c>
      <c r="G18" s="985">
        <f t="shared" si="0"/>
        <v>596000</v>
      </c>
      <c r="H18" s="1217">
        <f t="shared" si="0"/>
        <v>552915.58144999994</v>
      </c>
      <c r="I18" s="1217">
        <f t="shared" si="0"/>
        <v>565290.35855</v>
      </c>
      <c r="J18" s="988">
        <f t="shared" ref="J18:J315" si="1">SUM(H18/G18)</f>
        <v>0.92771070713087234</v>
      </c>
      <c r="K18" s="989">
        <f t="shared" ref="K18:K314" si="2">SUM(H18/I18)</f>
        <v>0.97810898963190873</v>
      </c>
    </row>
    <row r="19" spans="2:14" s="990" customFormat="1" ht="18.75" customHeight="1">
      <c r="B19" s="991">
        <v>2</v>
      </c>
      <c r="C19" s="983" t="s">
        <v>1</v>
      </c>
      <c r="D19" s="984">
        <v>610000</v>
      </c>
      <c r="E19" s="985">
        <f>SUM(E20+E65+E249+E259)</f>
        <v>594000</v>
      </c>
      <c r="F19" s="985">
        <f t="shared" ref="F19:I19" si="3">SUM(F20+F65+F249+F259)</f>
        <v>-8600</v>
      </c>
      <c r="G19" s="985">
        <f t="shared" si="3"/>
        <v>585400</v>
      </c>
      <c r="H19" s="1217">
        <f t="shared" si="3"/>
        <v>542444.72144999995</v>
      </c>
      <c r="I19" s="1217">
        <f t="shared" si="3"/>
        <v>561720.68854999996</v>
      </c>
      <c r="J19" s="988">
        <f>SUM(H19/G19)</f>
        <v>0.92662234617355643</v>
      </c>
      <c r="K19" s="989">
        <f t="shared" si="2"/>
        <v>0.96568407129572154</v>
      </c>
      <c r="M19" s="1119"/>
    </row>
    <row r="20" spans="2:14" s="990" customFormat="1" ht="15" customHeight="1">
      <c r="B20" s="992">
        <v>3</v>
      </c>
      <c r="C20" s="993" t="s">
        <v>2</v>
      </c>
      <c r="D20" s="994">
        <v>611000</v>
      </c>
      <c r="E20" s="995">
        <f>E21+E39</f>
        <v>281000</v>
      </c>
      <c r="F20" s="995">
        <f t="shared" ref="F20:G20" si="4">F21+F39</f>
        <v>-2000</v>
      </c>
      <c r="G20" s="995">
        <f t="shared" si="4"/>
        <v>279000</v>
      </c>
      <c r="H20" s="996">
        <f t="shared" ref="H20" si="5">H21+H39</f>
        <v>271180.78999999998</v>
      </c>
      <c r="I20" s="996">
        <f t="shared" ref="I20" si="6">I21+I39</f>
        <v>269013.43</v>
      </c>
      <c r="J20" s="997">
        <f>SUM(H20/G20)</f>
        <v>0.97197415770609308</v>
      </c>
      <c r="K20" s="998">
        <f t="shared" si="2"/>
        <v>1.0080566981358514</v>
      </c>
    </row>
    <row r="21" spans="2:14" s="966" customFormat="1" ht="15" customHeight="1">
      <c r="B21" s="999">
        <v>4</v>
      </c>
      <c r="C21" s="1000" t="s">
        <v>300</v>
      </c>
      <c r="D21" s="1001">
        <v>611100</v>
      </c>
      <c r="E21" s="1002">
        <f>SUM(E22:E38)</f>
        <v>251000</v>
      </c>
      <c r="F21" s="1002">
        <f>SUM(F22:F38)</f>
        <v>0</v>
      </c>
      <c r="G21" s="1002">
        <f>SUM(G22:G38)</f>
        <v>251000</v>
      </c>
      <c r="H21" s="1003">
        <f>SUM(H22:H38)</f>
        <v>248816.33999999997</v>
      </c>
      <c r="I21" s="1003">
        <f>SUM(I22:I38)</f>
        <v>245748.58000000002</v>
      </c>
      <c r="J21" s="1004">
        <f>SUM(H21/G21)</f>
        <v>0.99130015936254967</v>
      </c>
      <c r="K21" s="1005">
        <f t="shared" si="2"/>
        <v>1.0124833274723295</v>
      </c>
      <c r="M21" s="1307"/>
      <c r="N21" s="1307"/>
    </row>
    <row r="22" spans="2:14" ht="15" customHeight="1" outlineLevel="1">
      <c r="B22" s="1006" t="s">
        <v>1171</v>
      </c>
      <c r="C22" s="1007" t="s">
        <v>1172</v>
      </c>
      <c r="D22" s="1008">
        <v>611111</v>
      </c>
      <c r="E22" s="1258">
        <f>'Obrazac 2 - analitika NP'!E22+'Obrazac 2 - analitika PPN1'!E22</f>
        <v>122900</v>
      </c>
      <c r="F22" s="1258">
        <f>'Obrazac 2 - analitika NP'!F22+'Obrazac 2 - analitika PPN1'!F22</f>
        <v>0</v>
      </c>
      <c r="G22" s="1258">
        <f>'Obrazac 2 - analitika NP'!G22+'Obrazac 2 - analitika PPN1'!G22</f>
        <v>122900</v>
      </c>
      <c r="H22" s="1259">
        <f>'Obrazac 2 - analitika NP'!H22+'Obrazac 2 - analitika PPN1'!H22</f>
        <v>122612.04999999999</v>
      </c>
      <c r="I22" s="1260">
        <f>'Obrazac 2 - analitika NP'!I22+'Obrazac 2 - analitika PPN1'!I22</f>
        <v>121236.89000000001</v>
      </c>
      <c r="J22" s="1009">
        <f>(H22/G22)</f>
        <v>0.99765703824247343</v>
      </c>
      <c r="K22" s="1010">
        <f>H22/I22</f>
        <v>1.0113427521936595</v>
      </c>
      <c r="M22" s="1128"/>
      <c r="N22" s="1128"/>
    </row>
    <row r="23" spans="2:14" ht="15" customHeight="1" outlineLevel="1">
      <c r="B23" s="1006" t="s">
        <v>1173</v>
      </c>
      <c r="C23" s="1007" t="s">
        <v>1174</v>
      </c>
      <c r="D23" s="1008">
        <v>611112</v>
      </c>
      <c r="E23" s="1258">
        <f>'Obrazac 2 - analitika NP'!E23+'Obrazac 2 - analitika PPN1'!E23</f>
        <v>0</v>
      </c>
      <c r="F23" s="1258">
        <f>'Obrazac 2 - analitika NP'!F23+'Obrazac 2 - analitika PPN1'!F23</f>
        <v>0</v>
      </c>
      <c r="G23" s="1258">
        <f>'Obrazac 2 - analitika NP'!G23+'Obrazac 2 - analitika PPN1'!G23</f>
        <v>0</v>
      </c>
      <c r="H23" s="1259">
        <f>'Obrazac 2 - analitika NP'!H23+'Obrazac 2 - analitika PPN1'!H23</f>
        <v>0</v>
      </c>
      <c r="I23" s="1260">
        <f>'Obrazac 2 - analitika NP'!I23+'Obrazac 2 - analitika PPN1'!I23</f>
        <v>0</v>
      </c>
      <c r="J23" s="1009" t="e">
        <f t="shared" ref="J23:J64" si="7">(H23/G23)</f>
        <v>#DIV/0!</v>
      </c>
      <c r="K23" s="1010" t="e">
        <f t="shared" ref="K23:K64" si="8">H23/I23</f>
        <v>#DIV/0!</v>
      </c>
      <c r="M23" s="1128"/>
      <c r="N23" s="1128"/>
    </row>
    <row r="24" spans="2:14" ht="15" customHeight="1" outlineLevel="1">
      <c r="B24" s="1006" t="s">
        <v>1175</v>
      </c>
      <c r="C24" s="1007" t="s">
        <v>1176</v>
      </c>
      <c r="D24" s="1008">
        <v>611113</v>
      </c>
      <c r="E24" s="1258">
        <f>'Obrazac 2 - analitika NP'!E24+'Obrazac 2 - analitika PPN1'!E24</f>
        <v>0</v>
      </c>
      <c r="F24" s="1258">
        <f>'Obrazac 2 - analitika NP'!F24+'Obrazac 2 - analitika PPN1'!F24</f>
        <v>0</v>
      </c>
      <c r="G24" s="1258">
        <f>'Obrazac 2 - analitika NP'!G24+'Obrazac 2 - analitika PPN1'!G24</f>
        <v>0</v>
      </c>
      <c r="H24" s="1259">
        <f>'Obrazac 2 - analitika NP'!H24+'Obrazac 2 - analitika PPN1'!H24</f>
        <v>0</v>
      </c>
      <c r="I24" s="1260">
        <f>'Obrazac 2 - analitika NP'!I24+'Obrazac 2 - analitika PPN1'!I24</f>
        <v>0</v>
      </c>
      <c r="J24" s="1009" t="e">
        <f t="shared" si="7"/>
        <v>#DIV/0!</v>
      </c>
      <c r="K24" s="1010" t="e">
        <f t="shared" si="8"/>
        <v>#DIV/0!</v>
      </c>
    </row>
    <row r="25" spans="2:14" ht="15" customHeight="1" outlineLevel="1">
      <c r="B25" s="1006" t="s">
        <v>1177</v>
      </c>
      <c r="C25" s="1007" t="s">
        <v>1178</v>
      </c>
      <c r="D25" s="1008">
        <v>611114</v>
      </c>
      <c r="E25" s="1258">
        <f>'Obrazac 2 - analitika NP'!E25+'Obrazac 2 - analitika PPN1'!E25</f>
        <v>600</v>
      </c>
      <c r="F25" s="1258">
        <f>'Obrazac 2 - analitika NP'!F25+'Obrazac 2 - analitika PPN1'!F25</f>
        <v>350</v>
      </c>
      <c r="G25" s="1258">
        <f>'Obrazac 2 - analitika NP'!G25+'Obrazac 2 - analitika PPN1'!G25</f>
        <v>950</v>
      </c>
      <c r="H25" s="1259">
        <f>'Obrazac 2 - analitika NP'!H25+'Obrazac 2 - analitika PPN1'!H25</f>
        <v>940.91</v>
      </c>
      <c r="I25" s="1260">
        <f>'Obrazac 2 - analitika NP'!I25+'Obrazac 2 - analitika PPN1'!I25</f>
        <v>1492.88</v>
      </c>
      <c r="J25" s="1009">
        <f t="shared" si="7"/>
        <v>0.99043157894736844</v>
      </c>
      <c r="K25" s="1010">
        <f t="shared" si="8"/>
        <v>0.63026499115803003</v>
      </c>
    </row>
    <row r="26" spans="2:14" ht="15" customHeight="1" outlineLevel="1">
      <c r="B26" s="1006" t="s">
        <v>1179</v>
      </c>
      <c r="C26" s="1007" t="s">
        <v>1180</v>
      </c>
      <c r="D26" s="1008">
        <v>611115</v>
      </c>
      <c r="E26" s="1258">
        <f>'Obrazac 2 - analitika NP'!E26+'Obrazac 2 - analitika PPN1'!E26</f>
        <v>15000</v>
      </c>
      <c r="F26" s="1258">
        <f>'Obrazac 2 - analitika NP'!F26+'Obrazac 2 - analitika PPN1'!F26</f>
        <v>-350</v>
      </c>
      <c r="G26" s="1258">
        <f>'Obrazac 2 - analitika NP'!G26+'Obrazac 2 - analitika PPN1'!G26</f>
        <v>14650</v>
      </c>
      <c r="H26" s="1259">
        <f>'Obrazac 2 - analitika NP'!H26+'Obrazac 2 - analitika PPN1'!H26</f>
        <v>14633.92</v>
      </c>
      <c r="I26" s="1260">
        <f>'Obrazac 2 - analitika NP'!I26+'Obrazac 2 - analitika PPN1'!I26</f>
        <v>14866.460000000001</v>
      </c>
      <c r="J26" s="1009">
        <f t="shared" si="7"/>
        <v>0.99890238907849827</v>
      </c>
      <c r="K26" s="1010">
        <f t="shared" si="8"/>
        <v>0.98435807852037405</v>
      </c>
      <c r="M26" s="1128"/>
      <c r="N26" s="1128"/>
    </row>
    <row r="27" spans="2:14" ht="15" customHeight="1" outlineLevel="1">
      <c r="B27" s="1006" t="s">
        <v>1181</v>
      </c>
      <c r="C27" s="1007" t="s">
        <v>1182</v>
      </c>
      <c r="D27" s="1011">
        <v>611116</v>
      </c>
      <c r="E27" s="1258">
        <f>'Obrazac 2 - analitika NP'!E27+'Obrazac 2 - analitika PPN1'!E27</f>
        <v>0</v>
      </c>
      <c r="F27" s="1258">
        <f>'Obrazac 2 - analitika NP'!F27+'Obrazac 2 - analitika PPN1'!F27</f>
        <v>0</v>
      </c>
      <c r="G27" s="1258">
        <f>'Obrazac 2 - analitika NP'!G27+'Obrazac 2 - analitika PPN1'!G27</f>
        <v>0</v>
      </c>
      <c r="H27" s="1259">
        <f>'Obrazac 2 - analitika NP'!H27+'Obrazac 2 - analitika PPN1'!H27</f>
        <v>0</v>
      </c>
      <c r="I27" s="1260">
        <f>'Obrazac 2 - analitika NP'!I27+'Obrazac 2 - analitika PPN1'!I27</f>
        <v>0</v>
      </c>
      <c r="J27" s="1009" t="e">
        <f t="shared" si="7"/>
        <v>#DIV/0!</v>
      </c>
      <c r="K27" s="1010" t="e">
        <f t="shared" si="8"/>
        <v>#DIV/0!</v>
      </c>
      <c r="M27" s="1128"/>
      <c r="N27" s="1128"/>
    </row>
    <row r="28" spans="2:14" ht="15" customHeight="1" outlineLevel="1">
      <c r="B28" s="1006" t="s">
        <v>1183</v>
      </c>
      <c r="C28" s="1007" t="s">
        <v>1184</v>
      </c>
      <c r="D28" s="1008">
        <v>611117</v>
      </c>
      <c r="E28" s="1258">
        <f>'Obrazac 2 - analitika NP'!E28+'Obrazac 2 - analitika PPN1'!E28</f>
        <v>4000</v>
      </c>
      <c r="F28" s="1258">
        <f>'Obrazac 2 - analitika NP'!F28+'Obrazac 2 - analitika PPN1'!F28</f>
        <v>0</v>
      </c>
      <c r="G28" s="1258">
        <f>'Obrazac 2 - analitika NP'!G28+'Obrazac 2 - analitika PPN1'!G28</f>
        <v>4000</v>
      </c>
      <c r="H28" s="1259">
        <f>'Obrazac 2 - analitika NP'!H28+'Obrazac 2 - analitika PPN1'!H28</f>
        <v>3964.7999999999997</v>
      </c>
      <c r="I28" s="1260">
        <f>'Obrazac 2 - analitika NP'!I28+'Obrazac 2 - analitika PPN1'!I28</f>
        <v>3890.4300000000003</v>
      </c>
      <c r="J28" s="1009">
        <f t="shared" si="7"/>
        <v>0.99119999999999997</v>
      </c>
      <c r="K28" s="1010">
        <f t="shared" si="8"/>
        <v>1.0191161388329824</v>
      </c>
      <c r="M28" s="1128"/>
      <c r="N28" s="1128"/>
    </row>
    <row r="29" spans="2:14" ht="15" customHeight="1" outlineLevel="1">
      <c r="B29" s="1006" t="s">
        <v>1185</v>
      </c>
      <c r="C29" s="1007" t="s">
        <v>1186</v>
      </c>
      <c r="D29" s="1008">
        <v>611118</v>
      </c>
      <c r="E29" s="1258">
        <f>'Obrazac 2 - analitika NP'!E29+'Obrazac 2 - analitika PPN1'!E29</f>
        <v>0</v>
      </c>
      <c r="F29" s="1258">
        <f>'Obrazac 2 - analitika NP'!F29+'Obrazac 2 - analitika PPN1'!F29</f>
        <v>0</v>
      </c>
      <c r="G29" s="1258">
        <f>'Obrazac 2 - analitika NP'!G29+'Obrazac 2 - analitika PPN1'!G29</f>
        <v>0</v>
      </c>
      <c r="H29" s="1259">
        <f>'Obrazac 2 - analitika NP'!H29+'Obrazac 2 - analitika PPN1'!H29</f>
        <v>0</v>
      </c>
      <c r="I29" s="1260">
        <f>'Obrazac 2 - analitika NP'!I29+'Obrazac 2 - analitika PPN1'!I29</f>
        <v>0</v>
      </c>
      <c r="J29" s="1009" t="e">
        <f t="shared" si="7"/>
        <v>#DIV/0!</v>
      </c>
      <c r="K29" s="1010" t="e">
        <f t="shared" si="8"/>
        <v>#DIV/0!</v>
      </c>
      <c r="M29" s="1128"/>
      <c r="N29" s="1128"/>
    </row>
    <row r="30" spans="2:14" ht="15" customHeight="1" outlineLevel="1">
      <c r="B30" s="1006" t="s">
        <v>1187</v>
      </c>
      <c r="C30" s="1007" t="s">
        <v>1188</v>
      </c>
      <c r="D30" s="1008">
        <v>611119</v>
      </c>
      <c r="E30" s="1258">
        <f>'Obrazac 2 - analitika NP'!E30+'Obrazac 2 - analitika PPN1'!E30</f>
        <v>0</v>
      </c>
      <c r="F30" s="1258">
        <f>'Obrazac 2 - analitika NP'!F30+'Obrazac 2 - analitika PPN1'!F30</f>
        <v>0</v>
      </c>
      <c r="G30" s="1258">
        <f>'Obrazac 2 - analitika NP'!G30+'Obrazac 2 - analitika PPN1'!G30</f>
        <v>0</v>
      </c>
      <c r="H30" s="1259">
        <f>'Obrazac 2 - analitika NP'!H30+'Obrazac 2 - analitika PPN1'!H30</f>
        <v>0</v>
      </c>
      <c r="I30" s="1260">
        <f>'Obrazac 2 - analitika NP'!I30+'Obrazac 2 - analitika PPN1'!I30</f>
        <v>0</v>
      </c>
      <c r="J30" s="1009" t="e">
        <f t="shared" si="7"/>
        <v>#DIV/0!</v>
      </c>
      <c r="K30" s="1010" t="e">
        <f t="shared" si="8"/>
        <v>#DIV/0!</v>
      </c>
    </row>
    <row r="31" spans="2:14" ht="15" customHeight="1" outlineLevel="1">
      <c r="B31" s="1006" t="s">
        <v>1189</v>
      </c>
      <c r="C31" s="1007" t="s">
        <v>1190</v>
      </c>
      <c r="D31" s="1008">
        <v>611122</v>
      </c>
      <c r="E31" s="1258">
        <f>'Obrazac 2 - analitika NP'!E31+'Obrazac 2 - analitika PPN1'!E31</f>
        <v>12000</v>
      </c>
      <c r="F31" s="1258">
        <f>'Obrazac 2 - analitika NP'!F31+'Obrazac 2 - analitika PPN1'!F31</f>
        <v>0</v>
      </c>
      <c r="G31" s="1258">
        <f>'Obrazac 2 - analitika NP'!G31+'Obrazac 2 - analitika PPN1'!G31</f>
        <v>12000</v>
      </c>
      <c r="H31" s="1259">
        <f>'Obrazac 2 - analitika NP'!H31+'Obrazac 2 - analitika PPN1'!H31</f>
        <v>11676.250000000002</v>
      </c>
      <c r="I31" s="1260">
        <f>'Obrazac 2 - analitika NP'!I31+'Obrazac 2 - analitika PPN1'!I31</f>
        <v>11480.71</v>
      </c>
      <c r="J31" s="1009">
        <f t="shared" si="7"/>
        <v>0.97302083333333345</v>
      </c>
      <c r="K31" s="1010">
        <f t="shared" si="8"/>
        <v>1.0170320476695258</v>
      </c>
    </row>
    <row r="32" spans="2:14" ht="15" customHeight="1" outlineLevel="1">
      <c r="B32" s="1006" t="s">
        <v>1191</v>
      </c>
      <c r="C32" s="1007" t="s">
        <v>1192</v>
      </c>
      <c r="D32" s="1011">
        <v>611123</v>
      </c>
      <c r="E32" s="1258">
        <f>'Obrazac 2 - analitika NP'!E32+'Obrazac 2 - analitika PPN1'!E32</f>
        <v>52000</v>
      </c>
      <c r="F32" s="1258">
        <f>'Obrazac 2 - analitika NP'!F32+'Obrazac 2 - analitika PPN1'!F32</f>
        <v>0</v>
      </c>
      <c r="G32" s="1258">
        <f>'Obrazac 2 - analitika NP'!G32+'Obrazac 2 - analitika PPN1'!G32</f>
        <v>52000</v>
      </c>
      <c r="H32" s="1259">
        <f>'Obrazac 2 - analitika NP'!H32+'Obrazac 2 - analitika PPN1'!H32</f>
        <v>51640.71</v>
      </c>
      <c r="I32" s="1260">
        <f>'Obrazac 2 - analitika NP'!I32+'Obrazac 2 - analitika PPN1'!I32</f>
        <v>50989.14</v>
      </c>
      <c r="J32" s="1009">
        <f t="shared" si="7"/>
        <v>0.9930905769230769</v>
      </c>
      <c r="K32" s="1010">
        <f t="shared" si="8"/>
        <v>1.0127786034437922</v>
      </c>
    </row>
    <row r="33" spans="2:11" ht="15" customHeight="1" outlineLevel="1">
      <c r="B33" s="1006" t="s">
        <v>1193</v>
      </c>
      <c r="C33" s="1007" t="s">
        <v>1194</v>
      </c>
      <c r="D33" s="1008">
        <v>611124</v>
      </c>
      <c r="E33" s="1258">
        <f>'Obrazac 2 - analitika NP'!E33+'Obrazac 2 - analitika PPN1'!E33</f>
        <v>37500</v>
      </c>
      <c r="F33" s="1258">
        <f>'Obrazac 2 - analitika NP'!F33+'Obrazac 2 - analitika PPN1'!F33</f>
        <v>0</v>
      </c>
      <c r="G33" s="1258">
        <f>'Obrazac 2 - analitika NP'!G33+'Obrazac 2 - analitika PPN1'!G33</f>
        <v>37500</v>
      </c>
      <c r="H33" s="1259">
        <f>'Obrazac 2 - analitika NP'!H33+'Obrazac 2 - analitika PPN1'!H33</f>
        <v>37046.620000000003</v>
      </c>
      <c r="I33" s="1260">
        <f>'Obrazac 2 - analitika NP'!I33+'Obrazac 2 - analitika PPN1'!I33</f>
        <v>36579.15</v>
      </c>
      <c r="J33" s="1009">
        <f t="shared" si="7"/>
        <v>0.98790986666666669</v>
      </c>
      <c r="K33" s="1010">
        <f t="shared" si="8"/>
        <v>1.0127796846017472</v>
      </c>
    </row>
    <row r="34" spans="2:11" ht="15" customHeight="1" outlineLevel="1">
      <c r="B34" s="1006" t="s">
        <v>1195</v>
      </c>
      <c r="C34" s="1007" t="s">
        <v>1196</v>
      </c>
      <c r="D34" s="1008">
        <v>611125</v>
      </c>
      <c r="E34" s="1258">
        <f>'Obrazac 2 - analitika NP'!E34+'Obrazac 2 - analitika PPN1'!E34</f>
        <v>4700</v>
      </c>
      <c r="F34" s="1258">
        <f>'Obrazac 2 - analitika NP'!F34+'Obrazac 2 - analitika PPN1'!F34</f>
        <v>0</v>
      </c>
      <c r="G34" s="1258">
        <f>'Obrazac 2 - analitika NP'!G34+'Obrazac 2 - analitika PPN1'!G34</f>
        <v>4700</v>
      </c>
      <c r="H34" s="1259">
        <f>'Obrazac 2 - analitika NP'!H34+'Obrazac 2 - analitika PPN1'!H34</f>
        <v>4490.49</v>
      </c>
      <c r="I34" s="1260">
        <f>'Obrazac 2 - analitika NP'!I34+'Obrazac 2 - analitika PPN1'!I34</f>
        <v>4505.5</v>
      </c>
      <c r="J34" s="1009">
        <f t="shared" si="7"/>
        <v>0.95542340425531913</v>
      </c>
      <c r="K34" s="1010">
        <f t="shared" si="8"/>
        <v>0.99666851625790698</v>
      </c>
    </row>
    <row r="35" spans="2:11" ht="15" customHeight="1" outlineLevel="1">
      <c r="B35" s="1006" t="s">
        <v>1197</v>
      </c>
      <c r="C35" s="1007" t="s">
        <v>1198</v>
      </c>
      <c r="D35" s="1008">
        <v>611126</v>
      </c>
      <c r="E35" s="1258">
        <f>'Obrazac 2 - analitika NP'!E35+'Obrazac 2 - analitika PPN1'!E35</f>
        <v>0</v>
      </c>
      <c r="F35" s="1258">
        <f>'Obrazac 2 - analitika NP'!F35+'Obrazac 2 - analitika PPN1'!F35</f>
        <v>0</v>
      </c>
      <c r="G35" s="1258">
        <f>'Obrazac 2 - analitika NP'!G35+'Obrazac 2 - analitika PPN1'!G35</f>
        <v>0</v>
      </c>
      <c r="H35" s="1259">
        <f>'Obrazac 2 - analitika NP'!H35+'Obrazac 2 - analitika PPN1'!H35</f>
        <v>0</v>
      </c>
      <c r="I35" s="1260">
        <f>'Obrazac 2 - analitika NP'!I35+'Obrazac 2 - analitika PPN1'!I35</f>
        <v>0</v>
      </c>
      <c r="J35" s="1009" t="e">
        <f t="shared" si="7"/>
        <v>#DIV/0!</v>
      </c>
      <c r="K35" s="1010" t="e">
        <f t="shared" si="8"/>
        <v>#DIV/0!</v>
      </c>
    </row>
    <row r="36" spans="2:11" ht="15" customHeight="1" outlineLevel="1">
      <c r="B36" s="1006" t="s">
        <v>1199</v>
      </c>
      <c r="C36" s="1007" t="s">
        <v>1200</v>
      </c>
      <c r="D36" s="1008">
        <v>611127</v>
      </c>
      <c r="E36" s="1258">
        <f>'Obrazac 2 - analitika NP'!E36+'Obrazac 2 - analitika PPN1'!E36</f>
        <v>0</v>
      </c>
      <c r="F36" s="1258">
        <f>'Obrazac 2 - analitika NP'!F36+'Obrazac 2 - analitika PPN1'!F36</f>
        <v>0</v>
      </c>
      <c r="G36" s="1258">
        <f>'Obrazac 2 - analitika NP'!G36+'Obrazac 2 - analitika PPN1'!G36</f>
        <v>0</v>
      </c>
      <c r="H36" s="1259">
        <f>'Obrazac 2 - analitika NP'!H36+'Obrazac 2 - analitika PPN1'!H36</f>
        <v>0</v>
      </c>
      <c r="I36" s="1260">
        <f>'Obrazac 2 - analitika NP'!I36+'Obrazac 2 - analitika PPN1'!I36</f>
        <v>0</v>
      </c>
      <c r="J36" s="1009" t="e">
        <f t="shared" si="7"/>
        <v>#DIV/0!</v>
      </c>
      <c r="K36" s="1010" t="e">
        <f t="shared" si="8"/>
        <v>#DIV/0!</v>
      </c>
    </row>
    <row r="37" spans="2:11" ht="15" customHeight="1" outlineLevel="1">
      <c r="B37" s="1006" t="s">
        <v>1201</v>
      </c>
      <c r="C37" s="1007" t="s">
        <v>1202</v>
      </c>
      <c r="D37" s="1008">
        <v>611132</v>
      </c>
      <c r="E37" s="1258">
        <f>'Obrazac 2 - analitika NP'!E37+'Obrazac 2 - analitika PPN1'!E37</f>
        <v>800</v>
      </c>
      <c r="F37" s="1258">
        <f>'Obrazac 2 - analitika NP'!F37+'Obrazac 2 - analitika PPN1'!F37</f>
        <v>0</v>
      </c>
      <c r="G37" s="1258">
        <f>'Obrazac 2 - analitika NP'!G37+'Obrazac 2 - analitika PPN1'!G37</f>
        <v>800</v>
      </c>
      <c r="H37" s="1259">
        <f>'Obrazac 2 - analitika NP'!H37+'Obrazac 2 - analitika PPN1'!H37</f>
        <v>716.2299999999999</v>
      </c>
      <c r="I37" s="1260">
        <f>'Obrazac 2 - analitika NP'!I37+'Obrazac 2 - analitika PPN1'!I37</f>
        <v>707.42</v>
      </c>
      <c r="J37" s="1009">
        <f t="shared" si="7"/>
        <v>0.8952874999999999</v>
      </c>
      <c r="K37" s="1010">
        <f t="shared" si="8"/>
        <v>1.0124537050125808</v>
      </c>
    </row>
    <row r="38" spans="2:11" ht="15" customHeight="1" outlineLevel="1">
      <c r="B38" s="1006" t="s">
        <v>1203</v>
      </c>
      <c r="C38" s="1007" t="s">
        <v>1204</v>
      </c>
      <c r="D38" s="1008">
        <v>611141</v>
      </c>
      <c r="E38" s="1258">
        <f>'Obrazac 2 - analitika NP'!E38+'Obrazac 2 - analitika PPN1'!E38</f>
        <v>1500</v>
      </c>
      <c r="F38" s="1258">
        <f>'Obrazac 2 - analitika NP'!F38+'Obrazac 2 - analitika PPN1'!F38</f>
        <v>0</v>
      </c>
      <c r="G38" s="1258">
        <f>'Obrazac 2 - analitika NP'!G38+'Obrazac 2 - analitika PPN1'!G38</f>
        <v>1500</v>
      </c>
      <c r="H38" s="1259">
        <f>'Obrazac 2 - analitika NP'!H38+'Obrazac 2 - analitika PPN1'!H38</f>
        <v>1094.3599999999999</v>
      </c>
      <c r="I38" s="1260">
        <f>'Obrazac 2 - analitika NP'!I38+'Obrazac 2 - analitika PPN1'!I38</f>
        <v>0</v>
      </c>
      <c r="J38" s="1009">
        <f t="shared" si="7"/>
        <v>0.7295733333333333</v>
      </c>
      <c r="K38" s="1010" t="e">
        <f t="shared" si="8"/>
        <v>#DIV/0!</v>
      </c>
    </row>
    <row r="39" spans="2:11" s="1017" customFormat="1" ht="15" customHeight="1">
      <c r="B39" s="1012">
        <v>5</v>
      </c>
      <c r="C39" s="1013" t="s">
        <v>299</v>
      </c>
      <c r="D39" s="1014">
        <v>611200</v>
      </c>
      <c r="E39" s="1015">
        <f>SUM(E40:E64)</f>
        <v>30000</v>
      </c>
      <c r="F39" s="1015">
        <f t="shared" ref="F39:I39" si="9">SUM(F40:F64)</f>
        <v>-2000</v>
      </c>
      <c r="G39" s="1015">
        <f t="shared" si="9"/>
        <v>28000</v>
      </c>
      <c r="H39" s="1016">
        <f t="shared" si="9"/>
        <v>22364.45</v>
      </c>
      <c r="I39" s="1016">
        <f t="shared" si="9"/>
        <v>23264.85</v>
      </c>
      <c r="J39" s="1004">
        <f t="shared" si="1"/>
        <v>0.79873035714285712</v>
      </c>
      <c r="K39" s="1005">
        <f t="shared" si="2"/>
        <v>0.96129783772515198</v>
      </c>
    </row>
    <row r="40" spans="2:11" ht="15" customHeight="1" outlineLevel="1">
      <c r="B40" s="1018" t="s">
        <v>1205</v>
      </c>
      <c r="C40" s="1007" t="s">
        <v>1206</v>
      </c>
      <c r="D40" s="1008">
        <v>611211</v>
      </c>
      <c r="E40" s="1261">
        <f>'Obrazac 2 - analitika NP'!E40+'Obrazac 2 - analitika PPN1'!E40</f>
        <v>3960</v>
      </c>
      <c r="F40" s="1258">
        <f>'Obrazac 2 - analitika NP'!F40+'Obrazac 2 - analitika PPN1'!F40</f>
        <v>-1450</v>
      </c>
      <c r="G40" s="1261">
        <f>'Obrazac 2 - analitika NP'!G40+'Obrazac 2 - analitika PPN1'!G40</f>
        <v>2510</v>
      </c>
      <c r="H40" s="1259">
        <f>'Obrazac 2 - analitika NP'!H40+'Obrazac 2 - analitika PPN1'!H40</f>
        <v>2443.8400000000006</v>
      </c>
      <c r="I40" s="1260">
        <f>'Obrazac 2 - analitika NP'!I40+'Obrazac 2 - analitika PPN1'!I40</f>
        <v>2990.9500000000007</v>
      </c>
      <c r="J40" s="1009">
        <f t="shared" si="7"/>
        <v>0.97364143426294847</v>
      </c>
      <c r="K40" s="1010">
        <f t="shared" si="8"/>
        <v>0.81707818586067971</v>
      </c>
    </row>
    <row r="41" spans="2:11" ht="15" customHeight="1" outlineLevel="1">
      <c r="B41" s="1018" t="s">
        <v>1207</v>
      </c>
      <c r="C41" s="1007" t="s">
        <v>1208</v>
      </c>
      <c r="D41" s="1008">
        <v>611212</v>
      </c>
      <c r="E41" s="1261">
        <f>'Obrazac 2 - analitika NP'!E41+'Obrazac 2 - analitika PPN1'!E41</f>
        <v>0</v>
      </c>
      <c r="F41" s="1258">
        <f>'Obrazac 2 - analitika NP'!F41+'Obrazac 2 - analitika PPN1'!F41</f>
        <v>0</v>
      </c>
      <c r="G41" s="1261">
        <f>'Obrazac 2 - analitika NP'!G41+'Obrazac 2 - analitika PPN1'!G41</f>
        <v>0</v>
      </c>
      <c r="H41" s="1259">
        <f>'Obrazac 2 - analitika NP'!H41+'Obrazac 2 - analitika PPN1'!H41</f>
        <v>0</v>
      </c>
      <c r="I41" s="1260">
        <f>'Obrazac 2 - analitika NP'!I41+'Obrazac 2 - analitika PPN1'!I41</f>
        <v>0</v>
      </c>
      <c r="J41" s="1009" t="e">
        <f t="shared" si="7"/>
        <v>#DIV/0!</v>
      </c>
      <c r="K41" s="1010" t="e">
        <f t="shared" si="8"/>
        <v>#DIV/0!</v>
      </c>
    </row>
    <row r="42" spans="2:11" ht="15" customHeight="1" outlineLevel="1">
      <c r="B42" s="1018" t="s">
        <v>1209</v>
      </c>
      <c r="C42" s="1007" t="s">
        <v>1210</v>
      </c>
      <c r="D42" s="1008">
        <v>611213</v>
      </c>
      <c r="E42" s="1261">
        <f>'Obrazac 2 - analitika NP'!E42+'Obrazac 2 - analitika PPN1'!E42</f>
        <v>5700</v>
      </c>
      <c r="F42" s="1258">
        <f>'Obrazac 2 - analitika NP'!F42+'Obrazac 2 - analitika PPN1'!F42</f>
        <v>0</v>
      </c>
      <c r="G42" s="1261">
        <f>'Obrazac 2 - analitika NP'!G42+'Obrazac 2 - analitika PPN1'!G42</f>
        <v>5700</v>
      </c>
      <c r="H42" s="1259">
        <f>'Obrazac 2 - analitika NP'!H42+'Obrazac 2 - analitika PPN1'!H42</f>
        <v>5700</v>
      </c>
      <c r="I42" s="1260">
        <f>'Obrazac 2 - analitika NP'!I42+'Obrazac 2 - analitika PPN1'!I42</f>
        <v>5700</v>
      </c>
      <c r="J42" s="1009">
        <f t="shared" si="7"/>
        <v>1</v>
      </c>
      <c r="K42" s="1010">
        <f t="shared" si="8"/>
        <v>1</v>
      </c>
    </row>
    <row r="43" spans="2:11" ht="15" customHeight="1" outlineLevel="1">
      <c r="B43" s="1018" t="s">
        <v>1211</v>
      </c>
      <c r="C43" s="1007" t="s">
        <v>1212</v>
      </c>
      <c r="D43" s="1011">
        <v>611214</v>
      </c>
      <c r="E43" s="1261">
        <f>'Obrazac 2 - analitika NP'!E43+'Obrazac 2 - analitika PPN1'!E43</f>
        <v>3300</v>
      </c>
      <c r="F43" s="1258">
        <f>'Obrazac 2 - analitika NP'!F43+'Obrazac 2 - analitika PPN1'!F43</f>
        <v>-550</v>
      </c>
      <c r="G43" s="1261">
        <f>'Obrazac 2 - analitika NP'!G43+'Obrazac 2 - analitika PPN1'!G43</f>
        <v>2750</v>
      </c>
      <c r="H43" s="1259">
        <f>'Obrazac 2 - analitika NP'!H43+'Obrazac 2 - analitika PPN1'!H43</f>
        <v>2627.61</v>
      </c>
      <c r="I43" s="1260">
        <f>'Obrazac 2 - analitika NP'!I43+'Obrazac 2 - analitika PPN1'!I43</f>
        <v>3052.9</v>
      </c>
      <c r="J43" s="1009">
        <f t="shared" si="7"/>
        <v>0.95549454545454549</v>
      </c>
      <c r="K43" s="1010">
        <f t="shared" si="8"/>
        <v>0.86069311146778471</v>
      </c>
    </row>
    <row r="44" spans="2:11" ht="15" customHeight="1" outlineLevel="1">
      <c r="B44" s="1018" t="s">
        <v>1213</v>
      </c>
      <c r="C44" s="1007" t="s">
        <v>1214</v>
      </c>
      <c r="D44" s="1011">
        <v>611215</v>
      </c>
      <c r="E44" s="1261">
        <f>'Obrazac 2 - analitika NP'!E44+'Obrazac 2 - analitika PPN1'!E44</f>
        <v>0</v>
      </c>
      <c r="F44" s="1258">
        <f>'Obrazac 2 - analitika NP'!F44+'Obrazac 2 - analitika PPN1'!F44</f>
        <v>0</v>
      </c>
      <c r="G44" s="1261">
        <f>'Obrazac 2 - analitika NP'!G44+'Obrazac 2 - analitika PPN1'!G44</f>
        <v>0</v>
      </c>
      <c r="H44" s="1259">
        <f>'Obrazac 2 - analitika NP'!H44+'Obrazac 2 - analitika PPN1'!H44</f>
        <v>0</v>
      </c>
      <c r="I44" s="1260">
        <f>'Obrazac 2 - analitika NP'!I44+'Obrazac 2 - analitika PPN1'!I44</f>
        <v>0</v>
      </c>
      <c r="J44" s="1009" t="e">
        <f t="shared" si="7"/>
        <v>#DIV/0!</v>
      </c>
      <c r="K44" s="1010" t="e">
        <f t="shared" si="8"/>
        <v>#DIV/0!</v>
      </c>
    </row>
    <row r="45" spans="2:11" ht="15" customHeight="1" outlineLevel="1">
      <c r="B45" s="1018" t="s">
        <v>1215</v>
      </c>
      <c r="C45" s="1007" t="s">
        <v>1216</v>
      </c>
      <c r="D45" s="1008">
        <v>611221</v>
      </c>
      <c r="E45" s="1261">
        <f>'Obrazac 2 - analitika NP'!E45+'Obrazac 2 - analitika PPN1'!E45</f>
        <v>9939</v>
      </c>
      <c r="F45" s="1258">
        <f>'Obrazac 2 - analitika NP'!F45+'Obrazac 2 - analitika PPN1'!F45</f>
        <v>0</v>
      </c>
      <c r="G45" s="1261">
        <f>'Obrazac 2 - analitika NP'!G45+'Obrazac 2 - analitika PPN1'!G45</f>
        <v>9939</v>
      </c>
      <c r="H45" s="1259">
        <f>'Obrazac 2 - analitika NP'!H45+'Obrazac 2 - analitika PPN1'!H45</f>
        <v>9492</v>
      </c>
      <c r="I45" s="1260">
        <f>'Obrazac 2 - analitika NP'!I45+'Obrazac 2 - analitika PPN1'!I45</f>
        <v>9420</v>
      </c>
      <c r="J45" s="1009">
        <f t="shared" si="7"/>
        <v>0.95502565650467852</v>
      </c>
      <c r="K45" s="1010">
        <f t="shared" si="8"/>
        <v>1.0076433121019108</v>
      </c>
    </row>
    <row r="46" spans="2:11" ht="15" customHeight="1" outlineLevel="1">
      <c r="B46" s="1018" t="s">
        <v>1217</v>
      </c>
      <c r="C46" s="1007" t="s">
        <v>1218</v>
      </c>
      <c r="D46" s="1008">
        <v>611222</v>
      </c>
      <c r="E46" s="1261">
        <f>'Obrazac 2 - analitika NP'!E46+'Obrazac 2 - analitika PPN1'!E46</f>
        <v>0</v>
      </c>
      <c r="F46" s="1258">
        <f>'Obrazac 2 - analitika NP'!F46+'Obrazac 2 - analitika PPN1'!F46</f>
        <v>0</v>
      </c>
      <c r="G46" s="1261">
        <f>'Obrazac 2 - analitika NP'!G46+'Obrazac 2 - analitika PPN1'!G46</f>
        <v>0</v>
      </c>
      <c r="H46" s="1259">
        <f>'Obrazac 2 - analitika NP'!H46+'Obrazac 2 - analitika PPN1'!H46</f>
        <v>0</v>
      </c>
      <c r="I46" s="1260">
        <f>'Obrazac 2 - analitika NP'!I46+'Obrazac 2 - analitika PPN1'!I46</f>
        <v>0</v>
      </c>
      <c r="J46" s="1009" t="e">
        <f t="shared" si="7"/>
        <v>#DIV/0!</v>
      </c>
      <c r="K46" s="1010" t="e">
        <f t="shared" si="8"/>
        <v>#DIV/0!</v>
      </c>
    </row>
    <row r="47" spans="2:11" ht="15" customHeight="1" outlineLevel="1">
      <c r="B47" s="1018" t="s">
        <v>1219</v>
      </c>
      <c r="C47" s="1007" t="s">
        <v>1220</v>
      </c>
      <c r="D47" s="1008">
        <v>611223</v>
      </c>
      <c r="E47" s="1261">
        <f>'Obrazac 2 - analitika NP'!E47+'Obrazac 2 - analitika PPN1'!E47</f>
        <v>0</v>
      </c>
      <c r="F47" s="1258">
        <f>'Obrazac 2 - analitika NP'!F47+'Obrazac 2 - analitika PPN1'!F47</f>
        <v>0</v>
      </c>
      <c r="G47" s="1261">
        <f>'Obrazac 2 - analitika NP'!G47+'Obrazac 2 - analitika PPN1'!G47</f>
        <v>0</v>
      </c>
      <c r="H47" s="1259">
        <f>'Obrazac 2 - analitika NP'!H47+'Obrazac 2 - analitika PPN1'!H47</f>
        <v>0</v>
      </c>
      <c r="I47" s="1260">
        <f>'Obrazac 2 - analitika NP'!I47+'Obrazac 2 - analitika PPN1'!I47</f>
        <v>0</v>
      </c>
      <c r="J47" s="1009" t="e">
        <f t="shared" si="7"/>
        <v>#DIV/0!</v>
      </c>
      <c r="K47" s="1010" t="e">
        <f t="shared" si="8"/>
        <v>#DIV/0!</v>
      </c>
    </row>
    <row r="48" spans="2:11" ht="15" customHeight="1" outlineLevel="1">
      <c r="B48" s="1018" t="s">
        <v>1221</v>
      </c>
      <c r="C48" s="1007" t="s">
        <v>1222</v>
      </c>
      <c r="D48" s="1011">
        <v>611224</v>
      </c>
      <c r="E48" s="1261">
        <f>'Obrazac 2 - analitika NP'!E48+'Obrazac 2 - analitika PPN1'!E48</f>
        <v>2101</v>
      </c>
      <c r="F48" s="1258">
        <f>'Obrazac 2 - analitika NP'!F48+'Obrazac 2 - analitika PPN1'!F48</f>
        <v>0</v>
      </c>
      <c r="G48" s="1261">
        <f>'Obrazac 2 - analitika NP'!G48+'Obrazac 2 - analitika PPN1'!G48</f>
        <v>2101</v>
      </c>
      <c r="H48" s="1259">
        <f>'Obrazac 2 - analitika NP'!H48+'Obrazac 2 - analitika PPN1'!H48</f>
        <v>2101</v>
      </c>
      <c r="I48" s="1260">
        <f>'Obrazac 2 - analitika NP'!I48+'Obrazac 2 - analitika PPN1'!I48</f>
        <v>2101</v>
      </c>
      <c r="J48" s="1009">
        <f t="shared" si="7"/>
        <v>1</v>
      </c>
      <c r="K48" s="1010">
        <f t="shared" si="8"/>
        <v>1</v>
      </c>
    </row>
    <row r="49" spans="2:11" ht="15" customHeight="1" outlineLevel="1">
      <c r="B49" s="1018" t="s">
        <v>1223</v>
      </c>
      <c r="C49" s="1007" t="s">
        <v>1224</v>
      </c>
      <c r="D49" s="1008">
        <v>611225</v>
      </c>
      <c r="E49" s="1261">
        <f>'Obrazac 2 - analitika NP'!E49+'Obrazac 2 - analitika PPN1'!E49</f>
        <v>0</v>
      </c>
      <c r="F49" s="1258">
        <f>'Obrazac 2 - analitika NP'!F49+'Obrazac 2 - analitika PPN1'!F49</f>
        <v>0</v>
      </c>
      <c r="G49" s="1261">
        <f>'Obrazac 2 - analitika NP'!G49+'Obrazac 2 - analitika PPN1'!G49</f>
        <v>0</v>
      </c>
      <c r="H49" s="1259">
        <f>'Obrazac 2 - analitika NP'!H49+'Obrazac 2 - analitika PPN1'!H49</f>
        <v>0</v>
      </c>
      <c r="I49" s="1260">
        <f>'Obrazac 2 - analitika NP'!I49+'Obrazac 2 - analitika PPN1'!I49</f>
        <v>0</v>
      </c>
      <c r="J49" s="1009" t="e">
        <f t="shared" si="7"/>
        <v>#DIV/0!</v>
      </c>
      <c r="K49" s="1010" t="e">
        <f t="shared" si="8"/>
        <v>#DIV/0!</v>
      </c>
    </row>
    <row r="50" spans="2:11" ht="15" customHeight="1" outlineLevel="1">
      <c r="B50" s="1018" t="s">
        <v>1225</v>
      </c>
      <c r="C50" s="1007" t="s">
        <v>1226</v>
      </c>
      <c r="D50" s="1008">
        <v>611226</v>
      </c>
      <c r="E50" s="1261">
        <f>'Obrazac 2 - analitika NP'!E50+'Obrazac 2 - analitika PPN1'!E50</f>
        <v>0</v>
      </c>
      <c r="F50" s="1258">
        <f>'Obrazac 2 - analitika NP'!F50+'Obrazac 2 - analitika PPN1'!F50</f>
        <v>0</v>
      </c>
      <c r="G50" s="1261">
        <f>'Obrazac 2 - analitika NP'!G50+'Obrazac 2 - analitika PPN1'!G50</f>
        <v>0</v>
      </c>
      <c r="H50" s="1259">
        <f>'Obrazac 2 - analitika NP'!H50+'Obrazac 2 - analitika PPN1'!H50</f>
        <v>0</v>
      </c>
      <c r="I50" s="1260">
        <f>'Obrazac 2 - analitika NP'!I50+'Obrazac 2 - analitika PPN1'!I50</f>
        <v>0</v>
      </c>
      <c r="J50" s="1009" t="e">
        <f t="shared" si="7"/>
        <v>#DIV/0!</v>
      </c>
      <c r="K50" s="1010" t="e">
        <f t="shared" si="8"/>
        <v>#DIV/0!</v>
      </c>
    </row>
    <row r="51" spans="2:11" ht="15" customHeight="1" outlineLevel="1">
      <c r="B51" s="1018" t="s">
        <v>1227</v>
      </c>
      <c r="C51" s="1007" t="s">
        <v>1228</v>
      </c>
      <c r="D51" s="1008">
        <v>611227</v>
      </c>
      <c r="E51" s="1261">
        <f>'Obrazac 2 - analitika NP'!E51+'Obrazac 2 - analitika PPN1'!E51</f>
        <v>5000</v>
      </c>
      <c r="F51" s="1258">
        <f>'Obrazac 2 - analitika NP'!F51+'Obrazac 2 - analitika PPN1'!F51</f>
        <v>0</v>
      </c>
      <c r="G51" s="1261">
        <f>'Obrazac 2 - analitika NP'!G51+'Obrazac 2 - analitika PPN1'!G51</f>
        <v>5000</v>
      </c>
      <c r="H51" s="1259">
        <f>'Obrazac 2 - analitika NP'!H51+'Obrazac 2 - analitika PPN1'!H51</f>
        <v>0</v>
      </c>
      <c r="I51" s="1260">
        <f>'Obrazac 2 - analitika NP'!I51+'Obrazac 2 - analitika PPN1'!I51</f>
        <v>0</v>
      </c>
      <c r="J51" s="1009">
        <f t="shared" si="7"/>
        <v>0</v>
      </c>
      <c r="K51" s="1010" t="e">
        <f t="shared" si="8"/>
        <v>#DIV/0!</v>
      </c>
    </row>
    <row r="52" spans="2:11" ht="15" customHeight="1" outlineLevel="1">
      <c r="B52" s="1018" t="s">
        <v>1229</v>
      </c>
      <c r="C52" s="1007" t="s">
        <v>1230</v>
      </c>
      <c r="D52" s="1008">
        <v>611228</v>
      </c>
      <c r="E52" s="1261">
        <f>'Obrazac 2 - analitika NP'!E52+'Obrazac 2 - analitika PPN1'!E52</f>
        <v>0</v>
      </c>
      <c r="F52" s="1258">
        <f>'Obrazac 2 - analitika NP'!F52+'Obrazac 2 - analitika PPN1'!F52</f>
        <v>0</v>
      </c>
      <c r="G52" s="1261">
        <f>'Obrazac 2 - analitika NP'!G52+'Obrazac 2 - analitika PPN1'!G52</f>
        <v>0</v>
      </c>
      <c r="H52" s="1259">
        <f>'Obrazac 2 - analitika NP'!H52+'Obrazac 2 - analitika PPN1'!H52</f>
        <v>0</v>
      </c>
      <c r="I52" s="1260">
        <f>'Obrazac 2 - analitika NP'!I52+'Obrazac 2 - analitika PPN1'!I52</f>
        <v>0</v>
      </c>
      <c r="J52" s="1009" t="e">
        <f t="shared" si="7"/>
        <v>#DIV/0!</v>
      </c>
      <c r="K52" s="1010" t="e">
        <f t="shared" si="8"/>
        <v>#DIV/0!</v>
      </c>
    </row>
    <row r="53" spans="2:11" ht="15" customHeight="1" outlineLevel="1">
      <c r="B53" s="1018" t="s">
        <v>1231</v>
      </c>
      <c r="C53" s="1007" t="s">
        <v>1232</v>
      </c>
      <c r="D53" s="1008">
        <v>611233</v>
      </c>
      <c r="E53" s="1261">
        <f>'Obrazac 2 - analitika NP'!E53+'Obrazac 2 - analitika PPN1'!E53</f>
        <v>0</v>
      </c>
      <c r="F53" s="1258">
        <f>'Obrazac 2 - analitika NP'!F53+'Obrazac 2 - analitika PPN1'!F53</f>
        <v>0</v>
      </c>
      <c r="G53" s="1261">
        <f>'Obrazac 2 - analitika NP'!G53+'Obrazac 2 - analitika PPN1'!G53</f>
        <v>0</v>
      </c>
      <c r="H53" s="1259">
        <f>'Obrazac 2 - analitika NP'!H53+'Obrazac 2 - analitika PPN1'!H53</f>
        <v>0</v>
      </c>
      <c r="I53" s="1260">
        <f>'Obrazac 2 - analitika NP'!I53+'Obrazac 2 - analitika PPN1'!I53</f>
        <v>0</v>
      </c>
      <c r="J53" s="1009" t="e">
        <f t="shared" si="7"/>
        <v>#DIV/0!</v>
      </c>
      <c r="K53" s="1010" t="e">
        <f t="shared" si="8"/>
        <v>#DIV/0!</v>
      </c>
    </row>
    <row r="54" spans="2:11" ht="15" customHeight="1" outlineLevel="1">
      <c r="B54" s="1018" t="s">
        <v>1233</v>
      </c>
      <c r="C54" s="1007" t="s">
        <v>1234</v>
      </c>
      <c r="D54" s="1008">
        <v>611239</v>
      </c>
      <c r="E54" s="1261">
        <f>'Obrazac 2 - analitika NP'!E54+'Obrazac 2 - analitika PPN1'!E54</f>
        <v>0</v>
      </c>
      <c r="F54" s="1258">
        <f>'Obrazac 2 - analitika NP'!F54+'Obrazac 2 - analitika PPN1'!F54</f>
        <v>0</v>
      </c>
      <c r="G54" s="1261">
        <f>'Obrazac 2 - analitika NP'!G54+'Obrazac 2 - analitika PPN1'!G54</f>
        <v>0</v>
      </c>
      <c r="H54" s="1259">
        <f>'Obrazac 2 - analitika NP'!H54+'Obrazac 2 - analitika PPN1'!H54</f>
        <v>0</v>
      </c>
      <c r="I54" s="1260">
        <f>'Obrazac 2 - analitika NP'!I54+'Obrazac 2 - analitika PPN1'!I54</f>
        <v>0</v>
      </c>
      <c r="J54" s="1009" t="e">
        <f t="shared" si="7"/>
        <v>#DIV/0!</v>
      </c>
      <c r="K54" s="1010" t="e">
        <f t="shared" si="8"/>
        <v>#DIV/0!</v>
      </c>
    </row>
    <row r="55" spans="2:11" ht="15" customHeight="1" outlineLevel="1">
      <c r="B55" s="1018" t="s">
        <v>1235</v>
      </c>
      <c r="C55" s="1007" t="s">
        <v>1236</v>
      </c>
      <c r="D55" s="1008">
        <v>611241</v>
      </c>
      <c r="E55" s="1261">
        <f>'Obrazac 2 - analitika NP'!E55+'Obrazac 2 - analitika PPN1'!E55</f>
        <v>0</v>
      </c>
      <c r="F55" s="1258">
        <f>'Obrazac 2 - analitika NP'!F55+'Obrazac 2 - analitika PPN1'!F55</f>
        <v>0</v>
      </c>
      <c r="G55" s="1261">
        <f>'Obrazac 2 - analitika NP'!G55+'Obrazac 2 - analitika PPN1'!G55</f>
        <v>0</v>
      </c>
      <c r="H55" s="1259">
        <f>'Obrazac 2 - analitika NP'!H55+'Obrazac 2 - analitika PPN1'!H55</f>
        <v>0</v>
      </c>
      <c r="I55" s="1260">
        <f>'Obrazac 2 - analitika NP'!I55+'Obrazac 2 - analitika PPN1'!I55</f>
        <v>0</v>
      </c>
      <c r="J55" s="1009" t="e">
        <f t="shared" si="7"/>
        <v>#DIV/0!</v>
      </c>
      <c r="K55" s="1010" t="e">
        <f t="shared" si="8"/>
        <v>#DIV/0!</v>
      </c>
    </row>
    <row r="56" spans="2:11" ht="15" customHeight="1" outlineLevel="1">
      <c r="B56" s="1018" t="s">
        <v>1237</v>
      </c>
      <c r="C56" s="1007" t="s">
        <v>1238</v>
      </c>
      <c r="D56" s="1008">
        <v>611242</v>
      </c>
      <c r="E56" s="1261">
        <f>'Obrazac 2 - analitika NP'!E56+'Obrazac 2 - analitika PPN1'!E56</f>
        <v>0</v>
      </c>
      <c r="F56" s="1258">
        <f>'Obrazac 2 - analitika NP'!F56+'Obrazac 2 - analitika PPN1'!F56</f>
        <v>0</v>
      </c>
      <c r="G56" s="1261">
        <f>'Obrazac 2 - analitika NP'!G56+'Obrazac 2 - analitika PPN1'!G56</f>
        <v>0</v>
      </c>
      <c r="H56" s="1259">
        <f>'Obrazac 2 - analitika NP'!H56+'Obrazac 2 - analitika PPN1'!H56</f>
        <v>0</v>
      </c>
      <c r="I56" s="1260">
        <f>'Obrazac 2 - analitika NP'!I56+'Obrazac 2 - analitika PPN1'!I56</f>
        <v>0</v>
      </c>
      <c r="J56" s="1009" t="e">
        <f t="shared" si="7"/>
        <v>#DIV/0!</v>
      </c>
      <c r="K56" s="1010" t="e">
        <f t="shared" si="8"/>
        <v>#DIV/0!</v>
      </c>
    </row>
    <row r="57" spans="2:11" ht="15" customHeight="1" outlineLevel="1">
      <c r="B57" s="1018" t="s">
        <v>1239</v>
      </c>
      <c r="C57" s="1007" t="s">
        <v>1240</v>
      </c>
      <c r="D57" s="1008">
        <v>611262</v>
      </c>
      <c r="E57" s="1261">
        <f>'Obrazac 2 - analitika NP'!E57+'Obrazac 2 - analitika PPN1'!E57</f>
        <v>0</v>
      </c>
      <c r="F57" s="1258">
        <f>'Obrazac 2 - analitika NP'!F57+'Obrazac 2 - analitika PPN1'!F57</f>
        <v>0</v>
      </c>
      <c r="G57" s="1261">
        <f>'Obrazac 2 - analitika NP'!G57+'Obrazac 2 - analitika PPN1'!G57</f>
        <v>0</v>
      </c>
      <c r="H57" s="1259">
        <f>'Obrazac 2 - analitika NP'!H57+'Obrazac 2 - analitika PPN1'!H57</f>
        <v>0</v>
      </c>
      <c r="I57" s="1260">
        <f>'Obrazac 2 - analitika NP'!I57+'Obrazac 2 - analitika PPN1'!I57</f>
        <v>0</v>
      </c>
      <c r="J57" s="1009" t="e">
        <f t="shared" si="7"/>
        <v>#DIV/0!</v>
      </c>
      <c r="K57" s="1010" t="e">
        <f t="shared" si="8"/>
        <v>#DIV/0!</v>
      </c>
    </row>
    <row r="58" spans="2:11" ht="15" customHeight="1" outlineLevel="1">
      <c r="B58" s="1018" t="s">
        <v>1241</v>
      </c>
      <c r="C58" s="1007" t="s">
        <v>1242</v>
      </c>
      <c r="D58" s="1008">
        <v>611272</v>
      </c>
      <c r="E58" s="1261">
        <f>'Obrazac 2 - analitika NP'!E58+'Obrazac 2 - analitika PPN1'!E58</f>
        <v>0</v>
      </c>
      <c r="F58" s="1258">
        <f>'Obrazac 2 - analitika NP'!F58+'Obrazac 2 - analitika PPN1'!F58</f>
        <v>0</v>
      </c>
      <c r="G58" s="1261">
        <f>'Obrazac 2 - analitika NP'!G58+'Obrazac 2 - analitika PPN1'!G58</f>
        <v>0</v>
      </c>
      <c r="H58" s="1259">
        <f>'Obrazac 2 - analitika NP'!H58+'Obrazac 2 - analitika PPN1'!H58</f>
        <v>0</v>
      </c>
      <c r="I58" s="1260">
        <f>'Obrazac 2 - analitika NP'!I58+'Obrazac 2 - analitika PPN1'!I58</f>
        <v>0</v>
      </c>
      <c r="J58" s="1009" t="e">
        <f t="shared" si="7"/>
        <v>#DIV/0!</v>
      </c>
      <c r="K58" s="1010" t="e">
        <f t="shared" si="8"/>
        <v>#DIV/0!</v>
      </c>
    </row>
    <row r="59" spans="2:11" ht="15" customHeight="1" outlineLevel="1">
      <c r="B59" s="1018" t="s">
        <v>1243</v>
      </c>
      <c r="C59" s="1007" t="s">
        <v>1244</v>
      </c>
      <c r="D59" s="1008">
        <v>611273</v>
      </c>
      <c r="E59" s="1261">
        <f>'Obrazac 2 - analitika NP'!E59+'Obrazac 2 - analitika PPN1'!E59</f>
        <v>0</v>
      </c>
      <c r="F59" s="1258">
        <f>'Obrazac 2 - analitika NP'!F59+'Obrazac 2 - analitika PPN1'!F59</f>
        <v>0</v>
      </c>
      <c r="G59" s="1261">
        <f>'Obrazac 2 - analitika NP'!G59+'Obrazac 2 - analitika PPN1'!G59</f>
        <v>0</v>
      </c>
      <c r="H59" s="1259">
        <f>'Obrazac 2 - analitika NP'!H59+'Obrazac 2 - analitika PPN1'!H59</f>
        <v>0</v>
      </c>
      <c r="I59" s="1260">
        <f>'Obrazac 2 - analitika NP'!I59+'Obrazac 2 - analitika PPN1'!I59</f>
        <v>0</v>
      </c>
      <c r="J59" s="1009" t="e">
        <f t="shared" si="7"/>
        <v>#DIV/0!</v>
      </c>
      <c r="K59" s="1010" t="e">
        <f t="shared" si="8"/>
        <v>#DIV/0!</v>
      </c>
    </row>
    <row r="60" spans="2:11" ht="15" customHeight="1" outlineLevel="1">
      <c r="B60" s="1018" t="s">
        <v>1245</v>
      </c>
      <c r="C60" s="1007" t="s">
        <v>1246</v>
      </c>
      <c r="D60" s="1008">
        <v>611274</v>
      </c>
      <c r="E60" s="1261">
        <f>'Obrazac 2 - analitika NP'!E60+'Obrazac 2 - analitika PPN1'!E60</f>
        <v>0</v>
      </c>
      <c r="F60" s="1258">
        <f>'Obrazac 2 - analitika NP'!F60+'Obrazac 2 - analitika PPN1'!F60</f>
        <v>0</v>
      </c>
      <c r="G60" s="1261">
        <f>'Obrazac 2 - analitika NP'!G60+'Obrazac 2 - analitika PPN1'!G60</f>
        <v>0</v>
      </c>
      <c r="H60" s="1259">
        <f>'Obrazac 2 - analitika NP'!H60+'Obrazac 2 - analitika PPN1'!H60</f>
        <v>0</v>
      </c>
      <c r="I60" s="1260">
        <f>'Obrazac 2 - analitika NP'!I60+'Obrazac 2 - analitika PPN1'!I60</f>
        <v>0</v>
      </c>
      <c r="J60" s="1009" t="e">
        <f t="shared" si="7"/>
        <v>#DIV/0!</v>
      </c>
      <c r="K60" s="1010" t="e">
        <f t="shared" si="8"/>
        <v>#DIV/0!</v>
      </c>
    </row>
    <row r="61" spans="2:11" ht="15" customHeight="1" outlineLevel="1">
      <c r="B61" s="1018" t="s">
        <v>1247</v>
      </c>
      <c r="C61" s="1007" t="s">
        <v>1248</v>
      </c>
      <c r="D61" s="1008">
        <v>611275</v>
      </c>
      <c r="E61" s="1261">
        <f>'Obrazac 2 - analitika NP'!E61+'Obrazac 2 - analitika PPN1'!E61</f>
        <v>0</v>
      </c>
      <c r="F61" s="1258">
        <f>'Obrazac 2 - analitika NP'!F61+'Obrazac 2 - analitika PPN1'!F61</f>
        <v>0</v>
      </c>
      <c r="G61" s="1261">
        <f>'Obrazac 2 - analitika NP'!G61+'Obrazac 2 - analitika PPN1'!G61</f>
        <v>0</v>
      </c>
      <c r="H61" s="1259">
        <f>'Obrazac 2 - analitika NP'!H61+'Obrazac 2 - analitika PPN1'!H61</f>
        <v>0</v>
      </c>
      <c r="I61" s="1260">
        <f>'Obrazac 2 - analitika NP'!I61+'Obrazac 2 - analitika PPN1'!I61</f>
        <v>0</v>
      </c>
      <c r="J61" s="1009" t="e">
        <f t="shared" si="7"/>
        <v>#DIV/0!</v>
      </c>
      <c r="K61" s="1010" t="e">
        <f t="shared" si="8"/>
        <v>#DIV/0!</v>
      </c>
    </row>
    <row r="62" spans="2:11" ht="15" customHeight="1" outlineLevel="1">
      <c r="B62" s="1018" t="s">
        <v>1249</v>
      </c>
      <c r="C62" s="1007" t="s">
        <v>1250</v>
      </c>
      <c r="D62" s="1008">
        <v>611276</v>
      </c>
      <c r="E62" s="1261">
        <f>'Obrazac 2 - analitika NP'!E62+'Obrazac 2 - analitika PPN1'!E62</f>
        <v>0</v>
      </c>
      <c r="F62" s="1258">
        <f>'Obrazac 2 - analitika NP'!F62+'Obrazac 2 - analitika PPN1'!F62</f>
        <v>0</v>
      </c>
      <c r="G62" s="1261">
        <f>'Obrazac 2 - analitika NP'!G62+'Obrazac 2 - analitika PPN1'!G62</f>
        <v>0</v>
      </c>
      <c r="H62" s="1259">
        <f>'Obrazac 2 - analitika NP'!H62+'Obrazac 2 - analitika PPN1'!H62</f>
        <v>0</v>
      </c>
      <c r="I62" s="1260">
        <f>'Obrazac 2 - analitika NP'!I62+'Obrazac 2 - analitika PPN1'!I62</f>
        <v>0</v>
      </c>
      <c r="J62" s="1009" t="e">
        <f t="shared" si="7"/>
        <v>#DIV/0!</v>
      </c>
      <c r="K62" s="1010" t="e">
        <f t="shared" si="8"/>
        <v>#DIV/0!</v>
      </c>
    </row>
    <row r="63" spans="2:11" ht="15" customHeight="1" outlineLevel="1">
      <c r="B63" s="1018" t="s">
        <v>1251</v>
      </c>
      <c r="C63" s="1007" t="s">
        <v>1252</v>
      </c>
      <c r="D63" s="1008">
        <v>611277</v>
      </c>
      <c r="E63" s="1261">
        <f>'Obrazac 2 - analitika NP'!E63+'Obrazac 2 - analitika PPN1'!E63</f>
        <v>0</v>
      </c>
      <c r="F63" s="1258">
        <f>'Obrazac 2 - analitika NP'!F63+'Obrazac 2 - analitika PPN1'!F63</f>
        <v>0</v>
      </c>
      <c r="G63" s="1261">
        <f>'Obrazac 2 - analitika NP'!G63+'Obrazac 2 - analitika PPN1'!G63</f>
        <v>0</v>
      </c>
      <c r="H63" s="1259">
        <f>'Obrazac 2 - analitika NP'!H63+'Obrazac 2 - analitika PPN1'!H63</f>
        <v>0</v>
      </c>
      <c r="I63" s="1260">
        <f>'Obrazac 2 - analitika NP'!I63+'Obrazac 2 - analitika PPN1'!I63</f>
        <v>0</v>
      </c>
      <c r="J63" s="1009" t="e">
        <f t="shared" si="7"/>
        <v>#DIV/0!</v>
      </c>
      <c r="K63" s="1010" t="e">
        <f t="shared" si="8"/>
        <v>#DIV/0!</v>
      </c>
    </row>
    <row r="64" spans="2:11" ht="15" customHeight="1" outlineLevel="1">
      <c r="B64" s="1018" t="s">
        <v>1253</v>
      </c>
      <c r="C64" s="1007" t="s">
        <v>1202</v>
      </c>
      <c r="D64" s="1008">
        <v>611291</v>
      </c>
      <c r="E64" s="1261">
        <f>'Obrazac 2 - analitika NP'!E64+'Obrazac 2 - analitika PPN1'!E64</f>
        <v>0</v>
      </c>
      <c r="F64" s="1258">
        <f>'Obrazac 2 - analitika NP'!F64+'Obrazac 2 - analitika PPN1'!F64</f>
        <v>0</v>
      </c>
      <c r="G64" s="1261">
        <f>'Obrazac 2 - analitika NP'!G64+'Obrazac 2 - analitika PPN1'!G64</f>
        <v>0</v>
      </c>
      <c r="H64" s="1259">
        <f>'Obrazac 2 - analitika NP'!H64+'Obrazac 2 - analitika PPN1'!H64</f>
        <v>0</v>
      </c>
      <c r="I64" s="1260">
        <f>'Obrazac 2 - analitika NP'!I64+'Obrazac 2 - analitika PPN1'!I64</f>
        <v>0</v>
      </c>
      <c r="J64" s="1009" t="e">
        <f t="shared" si="7"/>
        <v>#DIV/0!</v>
      </c>
      <c r="K64" s="1010" t="e">
        <f t="shared" si="8"/>
        <v>#DIV/0!</v>
      </c>
    </row>
    <row r="65" spans="2:11" s="990" customFormat="1" ht="25.5" customHeight="1">
      <c r="B65" s="1019">
        <v>6</v>
      </c>
      <c r="C65" s="1020" t="s">
        <v>3</v>
      </c>
      <c r="D65" s="1021">
        <v>613000</v>
      </c>
      <c r="E65" s="1022">
        <f>E66+E81+E87+E100+E135+E145+E156+E170+E180</f>
        <v>313000</v>
      </c>
      <c r="F65" s="1022">
        <f t="shared" ref="F65:I65" si="10">F66+F81+F87+F100+F135+F145+F156+F170+F180</f>
        <v>-6600</v>
      </c>
      <c r="G65" s="1022">
        <f t="shared" si="10"/>
        <v>306400</v>
      </c>
      <c r="H65" s="1023">
        <f t="shared" si="10"/>
        <v>271263.93144999997</v>
      </c>
      <c r="I65" s="1023">
        <f t="shared" si="10"/>
        <v>292707.25854999997</v>
      </c>
      <c r="J65" s="1024">
        <f t="shared" si="1"/>
        <v>0.88532614703002599</v>
      </c>
      <c r="K65" s="1025">
        <f t="shared" si="2"/>
        <v>0.9267413893108597</v>
      </c>
    </row>
    <row r="66" spans="2:11" s="966" customFormat="1" ht="15" customHeight="1">
      <c r="B66" s="1026">
        <v>7</v>
      </c>
      <c r="C66" s="1000" t="s">
        <v>298</v>
      </c>
      <c r="D66" s="1001">
        <v>613100</v>
      </c>
      <c r="E66" s="1002">
        <f>SUM(E67:E80)</f>
        <v>50000</v>
      </c>
      <c r="F66" s="1002">
        <f t="shared" ref="F66:I66" si="11">SUM(F67:F80)</f>
        <v>-1000</v>
      </c>
      <c r="G66" s="1002">
        <f t="shared" si="11"/>
        <v>49000</v>
      </c>
      <c r="H66" s="1003">
        <f t="shared" si="11"/>
        <v>37167.369999999995</v>
      </c>
      <c r="I66" s="1003">
        <f t="shared" si="11"/>
        <v>43293.060000000005</v>
      </c>
      <c r="J66" s="1004">
        <f t="shared" si="1"/>
        <v>0.75851775510204067</v>
      </c>
      <c r="K66" s="1005">
        <f t="shared" si="2"/>
        <v>0.85850642112153752</v>
      </c>
    </row>
    <row r="67" spans="2:11" ht="15" customHeight="1" outlineLevel="1">
      <c r="B67" s="1027" t="s">
        <v>1254</v>
      </c>
      <c r="C67" s="1007" t="s">
        <v>1255</v>
      </c>
      <c r="D67" s="1008">
        <v>613111</v>
      </c>
      <c r="E67" s="1261">
        <f>'Obrazac 2 - analitika NP'!E67+'Obrazac 2 - analitika PPN1'!E67</f>
        <v>300</v>
      </c>
      <c r="F67" s="1262">
        <f>'Obrazac 2 - analitika NP'!F67+'Obrazac 2 - analitika PPN1'!F67</f>
        <v>-150</v>
      </c>
      <c r="G67" s="1261">
        <f>'Obrazac 2 - analitika NP'!G67+'Obrazac 2 - analitika PPN1'!G67</f>
        <v>150</v>
      </c>
      <c r="H67" s="1263">
        <f>'Obrazac 2 - analitika NP'!H67+'Obrazac 2 - analitika PPN1'!H67</f>
        <v>102.5</v>
      </c>
      <c r="I67" s="1260">
        <f>'Obrazac 2 - analitika NP'!I67+'Obrazac 2 - analitika PPN1'!I67</f>
        <v>104</v>
      </c>
      <c r="J67" s="1009">
        <f t="shared" ref="J67:J130" si="12">(H67/G67)</f>
        <v>0.68333333333333335</v>
      </c>
      <c r="K67" s="1010">
        <f t="shared" ref="K67:K130" si="13">H67/I67</f>
        <v>0.98557692307692313</v>
      </c>
    </row>
    <row r="68" spans="2:11" ht="15" customHeight="1" outlineLevel="1">
      <c r="B68" s="1027" t="s">
        <v>1256</v>
      </c>
      <c r="C68" s="1007" t="s">
        <v>1257</v>
      </c>
      <c r="D68" s="1008">
        <v>613112</v>
      </c>
      <c r="E68" s="1261">
        <f>'Obrazac 2 - analitika NP'!E68+'Obrazac 2 - analitika PPN1'!E68</f>
        <v>0</v>
      </c>
      <c r="F68" s="1262">
        <f>'Obrazac 2 - analitika NP'!F68+'Obrazac 2 - analitika PPN1'!F68</f>
        <v>0</v>
      </c>
      <c r="G68" s="1261">
        <f>'Obrazac 2 - analitika NP'!G68+'Obrazac 2 - analitika PPN1'!G68</f>
        <v>0</v>
      </c>
      <c r="H68" s="1263">
        <f>'Obrazac 2 - analitika NP'!H68+'Obrazac 2 - analitika PPN1'!H68</f>
        <v>0</v>
      </c>
      <c r="I68" s="1260">
        <f>'Obrazac 2 - analitika NP'!I68+'Obrazac 2 - analitika PPN1'!I68</f>
        <v>0</v>
      </c>
      <c r="J68" s="1009" t="e">
        <f t="shared" si="12"/>
        <v>#DIV/0!</v>
      </c>
      <c r="K68" s="1010" t="e">
        <f t="shared" si="13"/>
        <v>#DIV/0!</v>
      </c>
    </row>
    <row r="69" spans="2:11" ht="15" customHeight="1" outlineLevel="1">
      <c r="B69" s="1027" t="s">
        <v>1258</v>
      </c>
      <c r="C69" s="1007" t="s">
        <v>1259</v>
      </c>
      <c r="D69" s="1008">
        <v>613113</v>
      </c>
      <c r="E69" s="1261">
        <f>'Obrazac 2 - analitika NP'!E69+'Obrazac 2 - analitika PPN1'!E69</f>
        <v>0</v>
      </c>
      <c r="F69" s="1262">
        <f>'Obrazac 2 - analitika NP'!F69+'Obrazac 2 - analitika PPN1'!F69</f>
        <v>1000</v>
      </c>
      <c r="G69" s="1261">
        <f>'Obrazac 2 - analitika NP'!G69+'Obrazac 2 - analitika PPN1'!G69</f>
        <v>1000</v>
      </c>
      <c r="H69" s="1263">
        <f>'Obrazac 2 - analitika NP'!H69+'Obrazac 2 - analitika PPN1'!H69</f>
        <v>0</v>
      </c>
      <c r="I69" s="1260">
        <f>'Obrazac 2 - analitika NP'!I69+'Obrazac 2 - analitika PPN1'!I69</f>
        <v>0</v>
      </c>
      <c r="J69" s="1009">
        <f t="shared" si="12"/>
        <v>0</v>
      </c>
      <c r="K69" s="1010" t="e">
        <f t="shared" si="13"/>
        <v>#DIV/0!</v>
      </c>
    </row>
    <row r="70" spans="2:11" ht="15" customHeight="1" outlineLevel="1">
      <c r="B70" s="1027" t="s">
        <v>1260</v>
      </c>
      <c r="C70" s="1007" t="s">
        <v>1261</v>
      </c>
      <c r="D70" s="1008">
        <v>613114</v>
      </c>
      <c r="E70" s="1261">
        <f>'Obrazac 2 - analitika NP'!E70+'Obrazac 2 - analitika PPN1'!E70</f>
        <v>8500</v>
      </c>
      <c r="F70" s="1262">
        <f>'Obrazac 2 - analitika NP'!F70+'Obrazac 2 - analitika PPN1'!F70</f>
        <v>-1200</v>
      </c>
      <c r="G70" s="1261">
        <f>'Obrazac 2 - analitika NP'!G70+'Obrazac 2 - analitika PPN1'!G70</f>
        <v>7300</v>
      </c>
      <c r="H70" s="1263">
        <f>'Obrazac 2 - analitika NP'!H70+'Obrazac 2 - analitika PPN1'!H70</f>
        <v>5441.41</v>
      </c>
      <c r="I70" s="1260">
        <f>'Obrazac 2 - analitika NP'!I70+'Obrazac 2 - analitika PPN1'!I70</f>
        <v>7448.5199999999995</v>
      </c>
      <c r="J70" s="1009">
        <f t="shared" si="12"/>
        <v>0.74539863013698626</v>
      </c>
      <c r="K70" s="1010">
        <f t="shared" si="13"/>
        <v>0.73053573058808996</v>
      </c>
    </row>
    <row r="71" spans="2:11" ht="15" customHeight="1" outlineLevel="1">
      <c r="B71" s="1027" t="s">
        <v>1262</v>
      </c>
      <c r="C71" s="1007" t="s">
        <v>1263</v>
      </c>
      <c r="D71" s="1008">
        <v>613115</v>
      </c>
      <c r="E71" s="1261">
        <f>'Obrazac 2 - analitika NP'!E71+'Obrazac 2 - analitika PPN1'!E71</f>
        <v>7000</v>
      </c>
      <c r="F71" s="1262">
        <f>'Obrazac 2 - analitika NP'!F71+'Obrazac 2 - analitika PPN1'!F71</f>
        <v>0</v>
      </c>
      <c r="G71" s="1261">
        <f>'Obrazac 2 - analitika NP'!G71+'Obrazac 2 - analitika PPN1'!G71</f>
        <v>7000</v>
      </c>
      <c r="H71" s="1263">
        <f>'Obrazac 2 - analitika NP'!H71+'Obrazac 2 - analitika PPN1'!H71</f>
        <v>4471.8099999999995</v>
      </c>
      <c r="I71" s="1260">
        <f>'Obrazac 2 - analitika NP'!I71+'Obrazac 2 - analitika PPN1'!I71</f>
        <v>4517.920000000001</v>
      </c>
      <c r="J71" s="1009">
        <f t="shared" si="12"/>
        <v>0.6388299999999999</v>
      </c>
      <c r="K71" s="1010">
        <f t="shared" si="13"/>
        <v>0.98979397598895036</v>
      </c>
    </row>
    <row r="72" spans="2:11" ht="15" customHeight="1" outlineLevel="1">
      <c r="B72" s="1027" t="s">
        <v>1264</v>
      </c>
      <c r="C72" s="1007" t="s">
        <v>1265</v>
      </c>
      <c r="D72" s="1008">
        <v>613116</v>
      </c>
      <c r="E72" s="1261">
        <f>'Obrazac 2 - analitika NP'!E72+'Obrazac 2 - analitika PPN1'!E72</f>
        <v>200</v>
      </c>
      <c r="F72" s="1262">
        <f>'Obrazac 2 - analitika NP'!F72+'Obrazac 2 - analitika PPN1'!F72</f>
        <v>50</v>
      </c>
      <c r="G72" s="1261">
        <f>'Obrazac 2 - analitika NP'!G72+'Obrazac 2 - analitika PPN1'!G72</f>
        <v>250</v>
      </c>
      <c r="H72" s="1263">
        <f>'Obrazac 2 - analitika NP'!H72+'Obrazac 2 - analitika PPN1'!H72</f>
        <v>143.5</v>
      </c>
      <c r="I72" s="1260">
        <f>'Obrazac 2 - analitika NP'!I72+'Obrazac 2 - analitika PPN1'!I72</f>
        <v>39.800000000000004</v>
      </c>
      <c r="J72" s="1009">
        <f t="shared" si="12"/>
        <v>0.57399999999999995</v>
      </c>
      <c r="K72" s="1010">
        <f t="shared" si="13"/>
        <v>3.6055276381909542</v>
      </c>
    </row>
    <row r="73" spans="2:11" ht="15" customHeight="1" outlineLevel="1">
      <c r="B73" s="1027" t="s">
        <v>1266</v>
      </c>
      <c r="C73" s="1007" t="s">
        <v>1267</v>
      </c>
      <c r="D73" s="1008">
        <v>613117</v>
      </c>
      <c r="E73" s="1261">
        <f>'Obrazac 2 - analitika NP'!E73+'Obrazac 2 - analitika PPN1'!E73</f>
        <v>0</v>
      </c>
      <c r="F73" s="1262">
        <f>'Obrazac 2 - analitika NP'!F73+'Obrazac 2 - analitika PPN1'!F73</f>
        <v>0</v>
      </c>
      <c r="G73" s="1261">
        <f>'Obrazac 2 - analitika NP'!G73+'Obrazac 2 - analitika PPN1'!G73</f>
        <v>0</v>
      </c>
      <c r="H73" s="1263">
        <f>'Obrazac 2 - analitika NP'!H73+'Obrazac 2 - analitika PPN1'!H73</f>
        <v>0</v>
      </c>
      <c r="I73" s="1260">
        <f>'Obrazac 2 - analitika NP'!I73+'Obrazac 2 - analitika PPN1'!I73</f>
        <v>0</v>
      </c>
      <c r="J73" s="1009" t="e">
        <f t="shared" si="12"/>
        <v>#DIV/0!</v>
      </c>
      <c r="K73" s="1010" t="e">
        <f t="shared" si="13"/>
        <v>#DIV/0!</v>
      </c>
    </row>
    <row r="74" spans="2:11" ht="15" customHeight="1" outlineLevel="1">
      <c r="B74" s="1027" t="s">
        <v>1268</v>
      </c>
      <c r="C74" s="1028" t="s">
        <v>1269</v>
      </c>
      <c r="D74" s="1008">
        <v>613121</v>
      </c>
      <c r="E74" s="1261">
        <f>'Obrazac 2 - analitika NP'!E74+'Obrazac 2 - analitika PPN1'!E74</f>
        <v>8000</v>
      </c>
      <c r="F74" s="1262">
        <f>'Obrazac 2 - analitika NP'!F74+'Obrazac 2 - analitika PPN1'!F74</f>
        <v>-750</v>
      </c>
      <c r="G74" s="1261">
        <f>'Obrazac 2 - analitika NP'!G74+'Obrazac 2 - analitika PPN1'!G74</f>
        <v>7250</v>
      </c>
      <c r="H74" s="1263">
        <f>'Obrazac 2 - analitika NP'!H74+'Obrazac 2 - analitika PPN1'!H74</f>
        <v>5840.7800000000016</v>
      </c>
      <c r="I74" s="1260">
        <f>'Obrazac 2 - analitika NP'!I74+'Obrazac 2 - analitika PPN1'!I74</f>
        <v>7096.29</v>
      </c>
      <c r="J74" s="1009">
        <f t="shared" si="12"/>
        <v>0.80562482758620713</v>
      </c>
      <c r="K74" s="1010">
        <f t="shared" si="13"/>
        <v>0.82307515617315552</v>
      </c>
    </row>
    <row r="75" spans="2:11" ht="15" customHeight="1" outlineLevel="1">
      <c r="B75" s="1027" t="s">
        <v>1270</v>
      </c>
      <c r="C75" s="1007" t="s">
        <v>1271</v>
      </c>
      <c r="D75" s="1008">
        <v>613122</v>
      </c>
      <c r="E75" s="1261">
        <f>'Obrazac 2 - analitika NP'!E75+'Obrazac 2 - analitika PPN1'!E75</f>
        <v>0</v>
      </c>
      <c r="F75" s="1262">
        <f>'Obrazac 2 - analitika NP'!F75+'Obrazac 2 - analitika PPN1'!F75</f>
        <v>0</v>
      </c>
      <c r="G75" s="1261">
        <f>'Obrazac 2 - analitika NP'!G75+'Obrazac 2 - analitika PPN1'!G75</f>
        <v>0</v>
      </c>
      <c r="H75" s="1263">
        <f>'Obrazac 2 - analitika NP'!H75+'Obrazac 2 - analitika PPN1'!H75</f>
        <v>0</v>
      </c>
      <c r="I75" s="1260">
        <f>'Obrazac 2 - analitika NP'!I75+'Obrazac 2 - analitika PPN1'!I75</f>
        <v>0</v>
      </c>
      <c r="J75" s="1009" t="e">
        <f t="shared" si="12"/>
        <v>#DIV/0!</v>
      </c>
      <c r="K75" s="1010" t="e">
        <f t="shared" si="13"/>
        <v>#DIV/0!</v>
      </c>
    </row>
    <row r="76" spans="2:11" ht="15" customHeight="1" outlineLevel="1">
      <c r="B76" s="1027" t="s">
        <v>1272</v>
      </c>
      <c r="C76" s="1007" t="s">
        <v>1273</v>
      </c>
      <c r="D76" s="1008">
        <v>613123</v>
      </c>
      <c r="E76" s="1261">
        <f>'Obrazac 2 - analitika NP'!E76+'Obrazac 2 - analitika PPN1'!E76</f>
        <v>0</v>
      </c>
      <c r="F76" s="1262">
        <f>'Obrazac 2 - analitika NP'!F76+'Obrazac 2 - analitika PPN1'!F76</f>
        <v>0</v>
      </c>
      <c r="G76" s="1261">
        <f>'Obrazac 2 - analitika NP'!G76+'Obrazac 2 - analitika PPN1'!G76</f>
        <v>0</v>
      </c>
      <c r="H76" s="1263">
        <f>'Obrazac 2 - analitika NP'!H76+'Obrazac 2 - analitika PPN1'!H76</f>
        <v>0</v>
      </c>
      <c r="I76" s="1260">
        <f>'Obrazac 2 - analitika NP'!I76+'Obrazac 2 - analitika PPN1'!I76</f>
        <v>0</v>
      </c>
      <c r="J76" s="1009" t="e">
        <f t="shared" si="12"/>
        <v>#DIV/0!</v>
      </c>
      <c r="K76" s="1010" t="e">
        <f t="shared" si="13"/>
        <v>#DIV/0!</v>
      </c>
    </row>
    <row r="77" spans="2:11" ht="15" customHeight="1" outlineLevel="1">
      <c r="B77" s="1027" t="s">
        <v>1274</v>
      </c>
      <c r="C77" s="1007" t="s">
        <v>1275</v>
      </c>
      <c r="D77" s="1008">
        <v>613124</v>
      </c>
      <c r="E77" s="1261">
        <f>'Obrazac 2 - analitika NP'!E77+'Obrazac 2 - analitika PPN1'!E77</f>
        <v>11000</v>
      </c>
      <c r="F77" s="1262">
        <f>'Obrazac 2 - analitika NP'!F77+'Obrazac 2 - analitika PPN1'!F77</f>
        <v>0</v>
      </c>
      <c r="G77" s="1261">
        <f>'Obrazac 2 - analitika NP'!G77+'Obrazac 2 - analitika PPN1'!G77</f>
        <v>11000</v>
      </c>
      <c r="H77" s="1263">
        <f>'Obrazac 2 - analitika NP'!H77+'Obrazac 2 - analitika PPN1'!H77</f>
        <v>9331.9199999999983</v>
      </c>
      <c r="I77" s="1260">
        <f>'Obrazac 2 - analitika NP'!I77+'Obrazac 2 - analitika PPN1'!I77</f>
        <v>11006.690000000002</v>
      </c>
      <c r="J77" s="1009">
        <f t="shared" si="12"/>
        <v>0.84835636363636346</v>
      </c>
      <c r="K77" s="1010">
        <f t="shared" si="13"/>
        <v>0.8478407223243315</v>
      </c>
    </row>
    <row r="78" spans="2:11" ht="15" customHeight="1" outlineLevel="1">
      <c r="B78" s="1027" t="s">
        <v>1276</v>
      </c>
      <c r="C78" s="1007" t="s">
        <v>1277</v>
      </c>
      <c r="D78" s="1008">
        <v>613125</v>
      </c>
      <c r="E78" s="1261">
        <f>'Obrazac 2 - analitika NP'!E78+'Obrazac 2 - analitika PPN1'!E78</f>
        <v>12000</v>
      </c>
      <c r="F78" s="1262">
        <f>'Obrazac 2 - analitika NP'!F78+'Obrazac 2 - analitika PPN1'!F78</f>
        <v>0</v>
      </c>
      <c r="G78" s="1261">
        <f>'Obrazac 2 - analitika NP'!G78+'Obrazac 2 - analitika PPN1'!G78</f>
        <v>12000</v>
      </c>
      <c r="H78" s="1263">
        <f>'Obrazac 2 - analitika NP'!H78+'Obrazac 2 - analitika PPN1'!H78</f>
        <v>10054.820000000002</v>
      </c>
      <c r="I78" s="1260">
        <f>'Obrazac 2 - analitika NP'!I78+'Obrazac 2 - analitika PPN1'!I78</f>
        <v>11584.39</v>
      </c>
      <c r="J78" s="1009">
        <f t="shared" si="12"/>
        <v>0.83790166666666677</v>
      </c>
      <c r="K78" s="1010">
        <f t="shared" si="13"/>
        <v>0.86796283619595005</v>
      </c>
    </row>
    <row r="79" spans="2:11" ht="15" customHeight="1" outlineLevel="1">
      <c r="B79" s="1027" t="s">
        <v>1278</v>
      </c>
      <c r="C79" s="1007" t="s">
        <v>1279</v>
      </c>
      <c r="D79" s="1008">
        <v>613126</v>
      </c>
      <c r="E79" s="1261">
        <f>'Obrazac 2 - analitika NP'!E79+'Obrazac 2 - analitika PPN1'!E79</f>
        <v>1500</v>
      </c>
      <c r="F79" s="1262">
        <f>'Obrazac 2 - analitika NP'!F79+'Obrazac 2 - analitika PPN1'!F79</f>
        <v>-250</v>
      </c>
      <c r="G79" s="1261">
        <f>'Obrazac 2 - analitika NP'!G79+'Obrazac 2 - analitika PPN1'!G79</f>
        <v>1250</v>
      </c>
      <c r="H79" s="1263">
        <f>'Obrazac 2 - analitika NP'!H79+'Obrazac 2 - analitika PPN1'!H79</f>
        <v>724.09</v>
      </c>
      <c r="I79" s="1260">
        <f>'Obrazac 2 - analitika NP'!I79+'Obrazac 2 - analitika PPN1'!I79</f>
        <v>407.11999999999966</v>
      </c>
      <c r="J79" s="1009">
        <f t="shared" si="12"/>
        <v>0.57927200000000001</v>
      </c>
      <c r="K79" s="1010">
        <f t="shared" si="13"/>
        <v>1.7785665160149358</v>
      </c>
    </row>
    <row r="80" spans="2:11" ht="15" customHeight="1">
      <c r="B80" s="1027" t="s">
        <v>1280</v>
      </c>
      <c r="C80" s="1007" t="s">
        <v>1281</v>
      </c>
      <c r="D80" s="1008">
        <v>613127</v>
      </c>
      <c r="E80" s="1261">
        <f>'Obrazac 2 - analitika NP'!E80+'Obrazac 2 - analitika PPN1'!E80</f>
        <v>1500</v>
      </c>
      <c r="F80" s="1262">
        <f>'Obrazac 2 - analitika NP'!F80+'Obrazac 2 - analitika PPN1'!F80</f>
        <v>300</v>
      </c>
      <c r="G80" s="1261">
        <f>'Obrazac 2 - analitika NP'!G80+'Obrazac 2 - analitika PPN1'!G80</f>
        <v>1800</v>
      </c>
      <c r="H80" s="1263">
        <f>'Obrazac 2 - analitika NP'!H80+'Obrazac 2 - analitika PPN1'!H80</f>
        <v>1056.5399999999997</v>
      </c>
      <c r="I80" s="1260">
        <f>'Obrazac 2 - analitika NP'!I80+'Obrazac 2 - analitika PPN1'!I80</f>
        <v>1088.33</v>
      </c>
      <c r="J80" s="1009">
        <f t="shared" si="12"/>
        <v>0.58696666666666653</v>
      </c>
      <c r="K80" s="1010">
        <f t="shared" si="13"/>
        <v>0.97079010961748713</v>
      </c>
    </row>
    <row r="81" spans="2:11" s="990" customFormat="1" ht="15" customHeight="1">
      <c r="B81" s="999">
        <v>8</v>
      </c>
      <c r="C81" s="1000" t="s">
        <v>35</v>
      </c>
      <c r="D81" s="1001">
        <v>613200</v>
      </c>
      <c r="E81" s="1002">
        <f>SUM(E82:E86)</f>
        <v>17000</v>
      </c>
      <c r="F81" s="1002">
        <f t="shared" ref="F81:I81" si="14">SUM(F82:F86)</f>
        <v>-2500</v>
      </c>
      <c r="G81" s="1002">
        <f t="shared" si="14"/>
        <v>14500</v>
      </c>
      <c r="H81" s="1003">
        <f t="shared" si="14"/>
        <v>12490.41</v>
      </c>
      <c r="I81" s="1003">
        <f t="shared" si="14"/>
        <v>13000.720000000001</v>
      </c>
      <c r="J81" s="1004">
        <f t="shared" si="1"/>
        <v>0.8614075862068965</v>
      </c>
      <c r="K81" s="1005">
        <f t="shared" si="2"/>
        <v>0.96074755859675454</v>
      </c>
    </row>
    <row r="82" spans="2:11" s="1017" customFormat="1" ht="15" customHeight="1" outlineLevel="1">
      <c r="B82" s="1029" t="s">
        <v>1282</v>
      </c>
      <c r="C82" s="1030" t="s">
        <v>1283</v>
      </c>
      <c r="D82" s="1031">
        <v>613211</v>
      </c>
      <c r="E82" s="1264">
        <f>'Obrazac 2 - analitika NP'!E82+'Obrazac 2 - analitika PPN1'!E82</f>
        <v>3700</v>
      </c>
      <c r="F82" s="1258">
        <f>'Obrazac 2 - analitika NP'!F82+'Obrazac 2 - analitika PPN1'!F82</f>
        <v>-1000</v>
      </c>
      <c r="G82" s="1264">
        <f>'Obrazac 2 - analitika NP'!G82+'Obrazac 2 - analitika PPN1'!G82</f>
        <v>2700</v>
      </c>
      <c r="H82" s="1265">
        <f>'Obrazac 2 - analitika NP'!H82+'Obrazac 2 - analitika PPN1'!H82</f>
        <v>2171.35</v>
      </c>
      <c r="I82" s="1260">
        <f>'Obrazac 2 - analitika NP'!I82+'Obrazac 2 - analitika PPN1'!I82</f>
        <v>2679.8600000000006</v>
      </c>
      <c r="J82" s="1009">
        <f t="shared" si="12"/>
        <v>0.80420370370370364</v>
      </c>
      <c r="K82" s="1010">
        <f t="shared" si="13"/>
        <v>0.81024755024516182</v>
      </c>
    </row>
    <row r="83" spans="2:11" s="1017" customFormat="1" ht="15" customHeight="1" outlineLevel="1">
      <c r="B83" s="1029" t="s">
        <v>1284</v>
      </c>
      <c r="C83" s="1032" t="s">
        <v>1285</v>
      </c>
      <c r="D83" s="1033">
        <v>613212</v>
      </c>
      <c r="E83" s="1264">
        <f>'Obrazac 2 - analitika NP'!E83+'Obrazac 2 - analitika PPN1'!E83</f>
        <v>3700</v>
      </c>
      <c r="F83" s="1258">
        <f>'Obrazac 2 - analitika NP'!F83+'Obrazac 2 - analitika PPN1'!F83</f>
        <v>-500</v>
      </c>
      <c r="G83" s="1264">
        <f>'Obrazac 2 - analitika NP'!G83+'Obrazac 2 - analitika PPN1'!G83</f>
        <v>3200</v>
      </c>
      <c r="H83" s="1265">
        <f>'Obrazac 2 - analitika NP'!H83+'Obrazac 2 - analitika PPN1'!H83</f>
        <v>3013.3600000000006</v>
      </c>
      <c r="I83" s="1260">
        <f>'Obrazac 2 - analitika NP'!I83+'Obrazac 2 - analitika PPN1'!I83</f>
        <v>3224.4100000000003</v>
      </c>
      <c r="J83" s="1009">
        <f t="shared" si="12"/>
        <v>0.94167500000000015</v>
      </c>
      <c r="K83" s="1010">
        <f t="shared" si="13"/>
        <v>0.93454616503484367</v>
      </c>
    </row>
    <row r="84" spans="2:11" s="1017" customFormat="1" ht="15" customHeight="1" outlineLevel="1">
      <c r="B84" s="1029" t="s">
        <v>1286</v>
      </c>
      <c r="C84" s="1034" t="s">
        <v>1287</v>
      </c>
      <c r="D84" s="1031">
        <v>613213</v>
      </c>
      <c r="E84" s="1264">
        <f>'Obrazac 2 - analitika NP'!E84+'Obrazac 2 - analitika PPN1'!E84</f>
        <v>800</v>
      </c>
      <c r="F84" s="1258">
        <f>'Obrazac 2 - analitika NP'!F84+'Obrazac 2 - analitika PPN1'!F84</f>
        <v>0</v>
      </c>
      <c r="G84" s="1264">
        <f>'Obrazac 2 - analitika NP'!G84+'Obrazac 2 - analitika PPN1'!G84</f>
        <v>800</v>
      </c>
      <c r="H84" s="1265">
        <f>'Obrazac 2 - analitika NP'!H84+'Obrazac 2 - analitika PPN1'!H84</f>
        <v>710.2</v>
      </c>
      <c r="I84" s="1260">
        <f>'Obrazac 2 - analitika NP'!I84+'Obrazac 2 - analitika PPN1'!I84</f>
        <v>688.94</v>
      </c>
      <c r="J84" s="1009">
        <f t="shared" si="12"/>
        <v>0.88775000000000004</v>
      </c>
      <c r="K84" s="1010">
        <f t="shared" si="13"/>
        <v>1.0308590007838128</v>
      </c>
    </row>
    <row r="85" spans="2:11" s="1017" customFormat="1" ht="15" customHeight="1" outlineLevel="1">
      <c r="B85" s="1029" t="s">
        <v>1288</v>
      </c>
      <c r="C85" s="1034" t="s">
        <v>1289</v>
      </c>
      <c r="D85" s="1031">
        <v>613221</v>
      </c>
      <c r="E85" s="1264">
        <f>'Obrazac 2 - analitika NP'!E85+'Obrazac 2 - analitika PPN1'!E85</f>
        <v>2500</v>
      </c>
      <c r="F85" s="1258">
        <f>'Obrazac 2 - analitika NP'!F85+'Obrazac 2 - analitika PPN1'!F85</f>
        <v>-1000</v>
      </c>
      <c r="G85" s="1264">
        <f>'Obrazac 2 - analitika NP'!G85+'Obrazac 2 - analitika PPN1'!G85</f>
        <v>1500</v>
      </c>
      <c r="H85" s="1265">
        <f>'Obrazac 2 - analitika NP'!H85+'Obrazac 2 - analitika PPN1'!H85</f>
        <v>1098</v>
      </c>
      <c r="I85" s="1260">
        <f>'Obrazac 2 - analitika NP'!I85+'Obrazac 2 - analitika PPN1'!I85</f>
        <v>2018.1000000000001</v>
      </c>
      <c r="J85" s="1009">
        <f t="shared" si="12"/>
        <v>0.73199999999999998</v>
      </c>
      <c r="K85" s="1010">
        <f t="shared" si="13"/>
        <v>0.54407611119369703</v>
      </c>
    </row>
    <row r="86" spans="2:11" s="1017" customFormat="1" ht="15" customHeight="1" outlineLevel="1">
      <c r="B86" s="1029" t="s">
        <v>1290</v>
      </c>
      <c r="C86" s="1034" t="s">
        <v>1291</v>
      </c>
      <c r="D86" s="1031">
        <v>613222</v>
      </c>
      <c r="E86" s="1264">
        <f>'Obrazac 2 - analitika NP'!E86+'Obrazac 2 - analitika PPN1'!E86</f>
        <v>6300</v>
      </c>
      <c r="F86" s="1258">
        <f>'Obrazac 2 - analitika NP'!F86+'Obrazac 2 - analitika PPN1'!F86</f>
        <v>0</v>
      </c>
      <c r="G86" s="1264">
        <f>'Obrazac 2 - analitika NP'!G86+'Obrazac 2 - analitika PPN1'!G86</f>
        <v>6300</v>
      </c>
      <c r="H86" s="1265">
        <f>'Obrazac 2 - analitika NP'!H86+'Obrazac 2 - analitika PPN1'!H86</f>
        <v>5497.5</v>
      </c>
      <c r="I86" s="1260">
        <f>'Obrazac 2 - analitika NP'!I86+'Obrazac 2 - analitika PPN1'!I86</f>
        <v>4389.41</v>
      </c>
      <c r="J86" s="1009">
        <f t="shared" si="12"/>
        <v>0.87261904761904763</v>
      </c>
      <c r="K86" s="1010">
        <f t="shared" si="13"/>
        <v>1.2524462285364093</v>
      </c>
    </row>
    <row r="87" spans="2:11" s="990" customFormat="1" ht="15" customHeight="1">
      <c r="B87" s="1026">
        <v>9</v>
      </c>
      <c r="C87" s="1035" t="s">
        <v>34</v>
      </c>
      <c r="D87" s="1036">
        <v>613300</v>
      </c>
      <c r="E87" s="1015">
        <f>SUM(E88:E99)</f>
        <v>4000</v>
      </c>
      <c r="F87" s="1015">
        <f t="shared" ref="F87:I87" si="15">SUM(F88:F99)</f>
        <v>-2200</v>
      </c>
      <c r="G87" s="1015">
        <f t="shared" si="15"/>
        <v>1800</v>
      </c>
      <c r="H87" s="1016">
        <f t="shared" si="15"/>
        <v>1800</v>
      </c>
      <c r="I87" s="1016">
        <f t="shared" si="15"/>
        <v>3600</v>
      </c>
      <c r="J87" s="1004">
        <f t="shared" si="1"/>
        <v>1</v>
      </c>
      <c r="K87" s="1005">
        <f t="shared" si="2"/>
        <v>0.5</v>
      </c>
    </row>
    <row r="88" spans="2:11" s="1037" customFormat="1" ht="15" customHeight="1" outlineLevel="1">
      <c r="B88" s="1027" t="s">
        <v>1292</v>
      </c>
      <c r="C88" s="1030" t="s">
        <v>1293</v>
      </c>
      <c r="D88" s="1008">
        <v>613311</v>
      </c>
      <c r="E88" s="1264">
        <f>'Obrazac 2 - analitika NP'!E88+'Obrazac 2 - analitika PPN1'!E88</f>
        <v>1600</v>
      </c>
      <c r="F88" s="1266">
        <f>'Obrazac 2 - analitika NP'!F88+'Obrazac 2 - analitika PPN1'!F88</f>
        <v>-850</v>
      </c>
      <c r="G88" s="1264">
        <f>'Obrazac 2 - analitika NP'!G88+'Obrazac 2 - analitika PPN1'!G88</f>
        <v>750</v>
      </c>
      <c r="H88" s="1267">
        <f>'Obrazac 2 - analitika NP'!H88+'Obrazac 2 - analitika PPN1'!H88</f>
        <v>750</v>
      </c>
      <c r="I88" s="1268">
        <f>'Obrazac 2 - analitika NP'!I88+'Obrazac 2 - analitika PPN1'!I88</f>
        <v>1600</v>
      </c>
      <c r="J88" s="1009">
        <f t="shared" si="12"/>
        <v>1</v>
      </c>
      <c r="K88" s="1010">
        <f t="shared" si="13"/>
        <v>0.46875</v>
      </c>
    </row>
    <row r="89" spans="2:11" s="1037" customFormat="1" ht="15" customHeight="1" outlineLevel="1">
      <c r="B89" s="1027" t="s">
        <v>1294</v>
      </c>
      <c r="C89" s="1007" t="s">
        <v>1295</v>
      </c>
      <c r="D89" s="1011">
        <v>613312</v>
      </c>
      <c r="E89" s="1264">
        <f>'Obrazac 2 - analitika NP'!E89+'Obrazac 2 - analitika PPN1'!E89</f>
        <v>1400</v>
      </c>
      <c r="F89" s="1266">
        <f>'Obrazac 2 - analitika NP'!F89+'Obrazac 2 - analitika PPN1'!F89</f>
        <v>-650</v>
      </c>
      <c r="G89" s="1264">
        <f>'Obrazac 2 - analitika NP'!G89+'Obrazac 2 - analitika PPN1'!G89</f>
        <v>750</v>
      </c>
      <c r="H89" s="1267">
        <f>'Obrazac 2 - analitika NP'!H89+'Obrazac 2 - analitika PPN1'!H89</f>
        <v>750</v>
      </c>
      <c r="I89" s="1268">
        <f>'Obrazac 2 - analitika NP'!I89+'Obrazac 2 - analitika PPN1'!I89</f>
        <v>1400</v>
      </c>
      <c r="J89" s="1009">
        <f t="shared" si="12"/>
        <v>1</v>
      </c>
      <c r="K89" s="1010">
        <f t="shared" si="13"/>
        <v>0.5357142857142857</v>
      </c>
    </row>
    <row r="90" spans="2:11" s="1037" customFormat="1" ht="15" customHeight="1" outlineLevel="1">
      <c r="B90" s="1027" t="s">
        <v>1296</v>
      </c>
      <c r="C90" s="1007" t="s">
        <v>1297</v>
      </c>
      <c r="D90" s="1008">
        <v>613313</v>
      </c>
      <c r="E90" s="1264">
        <f>'Obrazac 2 - analitika NP'!E90+'Obrazac 2 - analitika PPN1'!E90</f>
        <v>0</v>
      </c>
      <c r="F90" s="1266">
        <f>'Obrazac 2 - analitika NP'!F90+'Obrazac 2 - analitika PPN1'!F90</f>
        <v>0</v>
      </c>
      <c r="G90" s="1264">
        <f>'Obrazac 2 - analitika NP'!G90+'Obrazac 2 - analitika PPN1'!G90</f>
        <v>0</v>
      </c>
      <c r="H90" s="1267">
        <f>'Obrazac 2 - analitika NP'!H90+'Obrazac 2 - analitika PPN1'!H90</f>
        <v>0</v>
      </c>
      <c r="I90" s="1268">
        <f>'Obrazac 2 - analitika NP'!I90+'Obrazac 2 - analitika PPN1'!I90</f>
        <v>0</v>
      </c>
      <c r="J90" s="1009" t="e">
        <f t="shared" si="12"/>
        <v>#DIV/0!</v>
      </c>
      <c r="K90" s="1010" t="e">
        <f t="shared" si="13"/>
        <v>#DIV/0!</v>
      </c>
    </row>
    <row r="91" spans="2:11" s="1037" customFormat="1" ht="15" customHeight="1" outlineLevel="1">
      <c r="B91" s="1027" t="s">
        <v>1298</v>
      </c>
      <c r="C91" s="1007" t="s">
        <v>1299</v>
      </c>
      <c r="D91" s="1008">
        <v>613314</v>
      </c>
      <c r="E91" s="1264">
        <f>'Obrazac 2 - analitika NP'!E91+'Obrazac 2 - analitika PPN1'!E91</f>
        <v>0</v>
      </c>
      <c r="F91" s="1266">
        <f>'Obrazac 2 - analitika NP'!F91+'Obrazac 2 - analitika PPN1'!F91</f>
        <v>0</v>
      </c>
      <c r="G91" s="1264">
        <f>'Obrazac 2 - analitika NP'!G91+'Obrazac 2 - analitika PPN1'!G91</f>
        <v>0</v>
      </c>
      <c r="H91" s="1267">
        <f>'Obrazac 2 - analitika NP'!H91+'Obrazac 2 - analitika PPN1'!H91</f>
        <v>0</v>
      </c>
      <c r="I91" s="1268">
        <f>'Obrazac 2 - analitika NP'!I91+'Obrazac 2 - analitika PPN1'!I91</f>
        <v>0</v>
      </c>
      <c r="J91" s="1009" t="e">
        <f t="shared" si="12"/>
        <v>#DIV/0!</v>
      </c>
      <c r="K91" s="1010" t="e">
        <f t="shared" si="13"/>
        <v>#DIV/0!</v>
      </c>
    </row>
    <row r="92" spans="2:11" s="1037" customFormat="1" ht="15" customHeight="1" outlineLevel="1">
      <c r="B92" s="1027" t="s">
        <v>1300</v>
      </c>
      <c r="C92" s="1007" t="s">
        <v>1301</v>
      </c>
      <c r="D92" s="1008">
        <v>613315</v>
      </c>
      <c r="E92" s="1264">
        <f>'Obrazac 2 - analitika NP'!E92+'Obrazac 2 - analitika PPN1'!E92</f>
        <v>0</v>
      </c>
      <c r="F92" s="1266">
        <f>'Obrazac 2 - analitika NP'!F92+'Obrazac 2 - analitika PPN1'!F92</f>
        <v>0</v>
      </c>
      <c r="G92" s="1264">
        <f>'Obrazac 2 - analitika NP'!G92+'Obrazac 2 - analitika PPN1'!G92</f>
        <v>0</v>
      </c>
      <c r="H92" s="1267">
        <f>'Obrazac 2 - analitika NP'!H92+'Obrazac 2 - analitika PPN1'!H92</f>
        <v>0</v>
      </c>
      <c r="I92" s="1268">
        <f>'Obrazac 2 - analitika NP'!I92+'Obrazac 2 - analitika PPN1'!I92</f>
        <v>0</v>
      </c>
      <c r="J92" s="1009" t="e">
        <f t="shared" si="12"/>
        <v>#DIV/0!</v>
      </c>
      <c r="K92" s="1010" t="e">
        <f t="shared" si="13"/>
        <v>#DIV/0!</v>
      </c>
    </row>
    <row r="93" spans="2:11" s="1037" customFormat="1" ht="15" customHeight="1" outlineLevel="1">
      <c r="B93" s="1027" t="s">
        <v>1302</v>
      </c>
      <c r="C93" s="1007" t="s">
        <v>1303</v>
      </c>
      <c r="D93" s="1008">
        <v>613316</v>
      </c>
      <c r="E93" s="1264">
        <f>'Obrazac 2 - analitika NP'!E93+'Obrazac 2 - analitika PPN1'!E93</f>
        <v>0</v>
      </c>
      <c r="F93" s="1266">
        <f>'Obrazac 2 - analitika NP'!F93+'Obrazac 2 - analitika PPN1'!F93</f>
        <v>0</v>
      </c>
      <c r="G93" s="1264">
        <f>'Obrazac 2 - analitika NP'!G93+'Obrazac 2 - analitika PPN1'!G93</f>
        <v>0</v>
      </c>
      <c r="H93" s="1267">
        <f>'Obrazac 2 - analitika NP'!H93+'Obrazac 2 - analitika PPN1'!H93</f>
        <v>0</v>
      </c>
      <c r="I93" s="1268">
        <f>'Obrazac 2 - analitika NP'!I93+'Obrazac 2 - analitika PPN1'!I93</f>
        <v>0</v>
      </c>
      <c r="J93" s="1009" t="e">
        <f t="shared" si="12"/>
        <v>#DIV/0!</v>
      </c>
      <c r="K93" s="1010" t="e">
        <f t="shared" si="13"/>
        <v>#DIV/0!</v>
      </c>
    </row>
    <row r="94" spans="2:11" s="1037" customFormat="1" ht="15" customHeight="1" outlineLevel="1">
      <c r="B94" s="1027" t="s">
        <v>1304</v>
      </c>
      <c r="C94" s="1030" t="s">
        <v>1305</v>
      </c>
      <c r="D94" s="1008">
        <v>613321</v>
      </c>
      <c r="E94" s="1264">
        <f>'Obrazac 2 - analitika NP'!E94+'Obrazac 2 - analitika PPN1'!E94</f>
        <v>360</v>
      </c>
      <c r="F94" s="1266">
        <f>'Obrazac 2 - analitika NP'!F94+'Obrazac 2 - analitika PPN1'!F94</f>
        <v>-180</v>
      </c>
      <c r="G94" s="1264">
        <f>'Obrazac 2 - analitika NP'!G94+'Obrazac 2 - analitika PPN1'!G94</f>
        <v>180</v>
      </c>
      <c r="H94" s="1267">
        <f>'Obrazac 2 - analitika NP'!H94+'Obrazac 2 - analitika PPN1'!H94</f>
        <v>180</v>
      </c>
      <c r="I94" s="1268">
        <f>'Obrazac 2 - analitika NP'!I94+'Obrazac 2 - analitika PPN1'!I94</f>
        <v>360</v>
      </c>
      <c r="J94" s="1009">
        <f t="shared" si="12"/>
        <v>1</v>
      </c>
      <c r="K94" s="1010">
        <f t="shared" si="13"/>
        <v>0.5</v>
      </c>
    </row>
    <row r="95" spans="2:11" s="1037" customFormat="1" ht="15" customHeight="1" outlineLevel="1">
      <c r="B95" s="1027" t="s">
        <v>1306</v>
      </c>
      <c r="C95" s="1030" t="s">
        <v>1307</v>
      </c>
      <c r="D95" s="1011">
        <v>613322</v>
      </c>
      <c r="E95" s="1264">
        <f>'Obrazac 2 - analitika NP'!E95+'Obrazac 2 - analitika PPN1'!E95</f>
        <v>0</v>
      </c>
      <c r="F95" s="1266">
        <f>'Obrazac 2 - analitika NP'!F95+'Obrazac 2 - analitika PPN1'!F95</f>
        <v>0</v>
      </c>
      <c r="G95" s="1264">
        <f>'Obrazac 2 - analitika NP'!G95+'Obrazac 2 - analitika PPN1'!G95</f>
        <v>0</v>
      </c>
      <c r="H95" s="1267">
        <f>'Obrazac 2 - analitika NP'!H95+'Obrazac 2 - analitika PPN1'!H95</f>
        <v>0</v>
      </c>
      <c r="I95" s="1268">
        <f>'Obrazac 2 - analitika NP'!I95+'Obrazac 2 - analitika PPN1'!I95</f>
        <v>0</v>
      </c>
      <c r="J95" s="1009" t="e">
        <f t="shared" si="12"/>
        <v>#DIV/0!</v>
      </c>
      <c r="K95" s="1010" t="e">
        <f t="shared" si="13"/>
        <v>#DIV/0!</v>
      </c>
    </row>
    <row r="96" spans="2:11" s="1037" customFormat="1" ht="15" customHeight="1" outlineLevel="1">
      <c r="B96" s="1027" t="s">
        <v>1308</v>
      </c>
      <c r="C96" s="1030" t="s">
        <v>1309</v>
      </c>
      <c r="D96" s="1008">
        <v>613323</v>
      </c>
      <c r="E96" s="1264">
        <f>'Obrazac 2 - analitika NP'!E96+'Obrazac 2 - analitika PPN1'!E96</f>
        <v>240</v>
      </c>
      <c r="F96" s="1266">
        <f>'Obrazac 2 - analitika NP'!F96+'Obrazac 2 - analitika PPN1'!F96</f>
        <v>-120</v>
      </c>
      <c r="G96" s="1264">
        <f>'Obrazac 2 - analitika NP'!G96+'Obrazac 2 - analitika PPN1'!G96</f>
        <v>120</v>
      </c>
      <c r="H96" s="1267">
        <f>'Obrazac 2 - analitika NP'!H96+'Obrazac 2 - analitika PPN1'!H96</f>
        <v>120</v>
      </c>
      <c r="I96" s="1268">
        <f>'Obrazac 2 - analitika NP'!I96+'Obrazac 2 - analitika PPN1'!I96</f>
        <v>240</v>
      </c>
      <c r="J96" s="1009">
        <f t="shared" si="12"/>
        <v>1</v>
      </c>
      <c r="K96" s="1010">
        <f t="shared" si="13"/>
        <v>0.5</v>
      </c>
    </row>
    <row r="97" spans="2:11" s="1037" customFormat="1" ht="15" customHeight="1" outlineLevel="1">
      <c r="B97" s="1027" t="s">
        <v>1310</v>
      </c>
      <c r="C97" s="1030" t="s">
        <v>1311</v>
      </c>
      <c r="D97" s="1008">
        <v>613324</v>
      </c>
      <c r="E97" s="1264">
        <f>'Obrazac 2 - analitika NP'!E97+'Obrazac 2 - analitika PPN1'!E97</f>
        <v>400</v>
      </c>
      <c r="F97" s="1266">
        <f>'Obrazac 2 - analitika NP'!F97+'Obrazac 2 - analitika PPN1'!F97</f>
        <v>-400</v>
      </c>
      <c r="G97" s="1264">
        <f>'Obrazac 2 - analitika NP'!G97+'Obrazac 2 - analitika PPN1'!G97</f>
        <v>0</v>
      </c>
      <c r="H97" s="1267">
        <f>'Obrazac 2 - analitika NP'!H97+'Obrazac 2 - analitika PPN1'!H97</f>
        <v>0</v>
      </c>
      <c r="I97" s="1268">
        <f>'Obrazac 2 - analitika NP'!I97+'Obrazac 2 - analitika PPN1'!I97</f>
        <v>0</v>
      </c>
      <c r="J97" s="1009" t="e">
        <f t="shared" si="12"/>
        <v>#DIV/0!</v>
      </c>
      <c r="K97" s="1010" t="e">
        <f t="shared" si="13"/>
        <v>#DIV/0!</v>
      </c>
    </row>
    <row r="98" spans="2:11" s="1037" customFormat="1" ht="15" customHeight="1" outlineLevel="1">
      <c r="B98" s="1027" t="s">
        <v>1312</v>
      </c>
      <c r="C98" s="1030" t="s">
        <v>1313</v>
      </c>
      <c r="D98" s="1008">
        <v>613326</v>
      </c>
      <c r="E98" s="1264">
        <f>'Obrazac 2 - analitika NP'!E98+'Obrazac 2 - analitika PPN1'!E98</f>
        <v>0</v>
      </c>
      <c r="F98" s="1266">
        <f>'Obrazac 2 - analitika NP'!F98+'Obrazac 2 - analitika PPN1'!F98</f>
        <v>0</v>
      </c>
      <c r="G98" s="1264">
        <f>'Obrazac 2 - analitika NP'!G98+'Obrazac 2 - analitika PPN1'!G98</f>
        <v>0</v>
      </c>
      <c r="H98" s="1267">
        <f>'Obrazac 2 - analitika NP'!H98+'Obrazac 2 - analitika PPN1'!H98</f>
        <v>0</v>
      </c>
      <c r="I98" s="1268">
        <f>'Obrazac 2 - analitika NP'!I98+'Obrazac 2 - analitika PPN1'!I98</f>
        <v>0</v>
      </c>
      <c r="J98" s="1009" t="e">
        <f t="shared" si="12"/>
        <v>#DIV/0!</v>
      </c>
      <c r="K98" s="1010" t="e">
        <f t="shared" si="13"/>
        <v>#DIV/0!</v>
      </c>
    </row>
    <row r="99" spans="2:11" s="1037" customFormat="1" ht="15" customHeight="1" outlineLevel="1">
      <c r="B99" s="1027" t="s">
        <v>1314</v>
      </c>
      <c r="C99" s="1030" t="s">
        <v>1315</v>
      </c>
      <c r="D99" s="1008">
        <v>613329</v>
      </c>
      <c r="E99" s="1264">
        <f>'Obrazac 2 - analitika NP'!E99+'Obrazac 2 - analitika PPN1'!E99</f>
        <v>0</v>
      </c>
      <c r="F99" s="1266">
        <f>'Obrazac 2 - analitika NP'!F99+'Obrazac 2 - analitika PPN1'!F99</f>
        <v>0</v>
      </c>
      <c r="G99" s="1264">
        <f>'Obrazac 2 - analitika NP'!G99+'Obrazac 2 - analitika PPN1'!G99</f>
        <v>0</v>
      </c>
      <c r="H99" s="1267">
        <f>'Obrazac 2 - analitika NP'!H99+'Obrazac 2 - analitika PPN1'!H99</f>
        <v>0</v>
      </c>
      <c r="I99" s="1268">
        <f>'Obrazac 2 - analitika NP'!I99+'Obrazac 2 - analitika PPN1'!I99</f>
        <v>0</v>
      </c>
      <c r="J99" s="1009" t="e">
        <f t="shared" si="12"/>
        <v>#DIV/0!</v>
      </c>
      <c r="K99" s="1010" t="e">
        <f t="shared" si="13"/>
        <v>#DIV/0!</v>
      </c>
    </row>
    <row r="100" spans="2:11" s="990" customFormat="1" ht="15" customHeight="1">
      <c r="B100" s="999">
        <v>10</v>
      </c>
      <c r="C100" s="1000" t="s">
        <v>53</v>
      </c>
      <c r="D100" s="1001">
        <v>613400</v>
      </c>
      <c r="E100" s="1015">
        <f>SUM(E101:E134)</f>
        <v>40000</v>
      </c>
      <c r="F100" s="1015">
        <f t="shared" ref="F100:I100" si="16">SUM(F101:F134)</f>
        <v>-3500</v>
      </c>
      <c r="G100" s="1015">
        <f t="shared" si="16"/>
        <v>36500</v>
      </c>
      <c r="H100" s="1016">
        <f t="shared" si="16"/>
        <v>35509.590000000004</v>
      </c>
      <c r="I100" s="1016">
        <f t="shared" si="16"/>
        <v>38536.339999999997</v>
      </c>
      <c r="J100" s="1004">
        <f t="shared" si="1"/>
        <v>0.97286547945205493</v>
      </c>
      <c r="K100" s="1005">
        <f t="shared" si="2"/>
        <v>0.92145725307592796</v>
      </c>
    </row>
    <row r="101" spans="2:11" s="1038" customFormat="1" ht="15" customHeight="1" outlineLevel="1">
      <c r="B101" s="1006" t="s">
        <v>1316</v>
      </c>
      <c r="C101" s="1007" t="s">
        <v>1317</v>
      </c>
      <c r="D101" s="1011">
        <v>613411</v>
      </c>
      <c r="E101" s="1264">
        <f>'Obrazac 2 - analitika NP'!E101+'Obrazac 2 - analitika PPN1'!E101</f>
        <v>3000</v>
      </c>
      <c r="F101" s="1258">
        <f>'Obrazac 2 - analitika NP'!F101+'Obrazac 2 - analitika PPN1'!F101</f>
        <v>-3000</v>
      </c>
      <c r="G101" s="1264">
        <f>'Obrazac 2 - analitika NP'!G101+'Obrazac 2 - analitika PPN1'!G101</f>
        <v>0</v>
      </c>
      <c r="H101" s="1265">
        <f>'Obrazac 2 - analitika NP'!H101+'Obrazac 2 - analitika PPN1'!H101</f>
        <v>0</v>
      </c>
      <c r="I101" s="1265">
        <f>'Obrazac 2 - analitika NP'!I101+'Obrazac 2 - analitika PPN1'!I101</f>
        <v>1941.03</v>
      </c>
      <c r="J101" s="1009" t="e">
        <f t="shared" si="12"/>
        <v>#DIV/0!</v>
      </c>
      <c r="K101" s="1010">
        <f t="shared" si="13"/>
        <v>0</v>
      </c>
    </row>
    <row r="102" spans="2:11" s="1038" customFormat="1" ht="15" customHeight="1" outlineLevel="1">
      <c r="B102" s="1006" t="s">
        <v>1318</v>
      </c>
      <c r="C102" s="1007" t="s">
        <v>1319</v>
      </c>
      <c r="D102" s="1011">
        <v>613412</v>
      </c>
      <c r="E102" s="1264">
        <f>'Obrazac 2 - analitika NP'!E102+'Obrazac 2 - analitika PPN1'!E102</f>
        <v>7000</v>
      </c>
      <c r="F102" s="1258">
        <f>'Obrazac 2 - analitika NP'!F102+'Obrazac 2 - analitika PPN1'!F102</f>
        <v>0</v>
      </c>
      <c r="G102" s="1264">
        <f>'Obrazac 2 - analitika NP'!G102+'Obrazac 2 - analitika PPN1'!G102</f>
        <v>7000</v>
      </c>
      <c r="H102" s="1265">
        <f>'Obrazac 2 - analitika NP'!H102+'Obrazac 2 - analitika PPN1'!H102</f>
        <v>6841.14</v>
      </c>
      <c r="I102" s="1265">
        <f>'Obrazac 2 - analitika NP'!I102+'Obrazac 2 - analitika PPN1'!I102</f>
        <v>7474.53</v>
      </c>
      <c r="J102" s="1009">
        <f t="shared" si="12"/>
        <v>0.97730571428571433</v>
      </c>
      <c r="K102" s="1010">
        <f t="shared" si="13"/>
        <v>0.91526022371975235</v>
      </c>
    </row>
    <row r="103" spans="2:11" s="1038" customFormat="1" ht="15" customHeight="1" outlineLevel="1">
      <c r="B103" s="1006" t="s">
        <v>1320</v>
      </c>
      <c r="C103" s="1007" t="s">
        <v>1321</v>
      </c>
      <c r="D103" s="1011">
        <v>613413</v>
      </c>
      <c r="E103" s="1264">
        <f>'Obrazac 2 - analitika NP'!E103+'Obrazac 2 - analitika PPN1'!E103</f>
        <v>0</v>
      </c>
      <c r="F103" s="1258">
        <f>'Obrazac 2 - analitika NP'!F103+'Obrazac 2 - analitika PPN1'!F103</f>
        <v>0</v>
      </c>
      <c r="G103" s="1264">
        <f>'Obrazac 2 - analitika NP'!G103+'Obrazac 2 - analitika PPN1'!G103</f>
        <v>0</v>
      </c>
      <c r="H103" s="1265">
        <f>'Obrazac 2 - analitika NP'!H103+'Obrazac 2 - analitika PPN1'!H103</f>
        <v>0</v>
      </c>
      <c r="I103" s="1265">
        <f>'Obrazac 2 - analitika NP'!I103+'Obrazac 2 - analitika PPN1'!I103</f>
        <v>0</v>
      </c>
      <c r="J103" s="1009" t="e">
        <f t="shared" si="12"/>
        <v>#DIV/0!</v>
      </c>
      <c r="K103" s="1010" t="e">
        <f t="shared" si="13"/>
        <v>#DIV/0!</v>
      </c>
    </row>
    <row r="104" spans="2:11" s="1038" customFormat="1" ht="15" customHeight="1" outlineLevel="1">
      <c r="B104" s="1006" t="s">
        <v>1322</v>
      </c>
      <c r="C104" s="1007" t="s">
        <v>1323</v>
      </c>
      <c r="D104" s="1011">
        <v>613414</v>
      </c>
      <c r="E104" s="1264">
        <f>'Obrazac 2 - analitika NP'!E104+'Obrazac 2 - analitika PPN1'!E104</f>
        <v>0</v>
      </c>
      <c r="F104" s="1258">
        <f>'Obrazac 2 - analitika NP'!F104+'Obrazac 2 - analitika PPN1'!F104</f>
        <v>0</v>
      </c>
      <c r="G104" s="1264">
        <f>'Obrazac 2 - analitika NP'!G104+'Obrazac 2 - analitika PPN1'!G104</f>
        <v>0</v>
      </c>
      <c r="H104" s="1265">
        <f>'Obrazac 2 - analitika NP'!H104+'Obrazac 2 - analitika PPN1'!H104</f>
        <v>0</v>
      </c>
      <c r="I104" s="1265">
        <f>'Obrazac 2 - analitika NP'!I104+'Obrazac 2 - analitika PPN1'!I104</f>
        <v>0</v>
      </c>
      <c r="J104" s="1009" t="e">
        <f t="shared" si="12"/>
        <v>#DIV/0!</v>
      </c>
      <c r="K104" s="1010" t="e">
        <f t="shared" si="13"/>
        <v>#DIV/0!</v>
      </c>
    </row>
    <row r="105" spans="2:11" s="1038" customFormat="1" ht="15" customHeight="1" outlineLevel="1">
      <c r="B105" s="1006" t="s">
        <v>1324</v>
      </c>
      <c r="C105" s="1007" t="s">
        <v>1325</v>
      </c>
      <c r="D105" s="1011">
        <v>613415</v>
      </c>
      <c r="E105" s="1264">
        <f>'Obrazac 2 - analitika NP'!E105+'Obrazac 2 - analitika PPN1'!E105</f>
        <v>700</v>
      </c>
      <c r="F105" s="1258">
        <f>'Obrazac 2 - analitika NP'!F105+'Obrazac 2 - analitika PPN1'!F105</f>
        <v>-100</v>
      </c>
      <c r="G105" s="1264">
        <f>'Obrazac 2 - analitika NP'!G105+'Obrazac 2 - analitika PPN1'!G105</f>
        <v>600</v>
      </c>
      <c r="H105" s="1265">
        <f>'Obrazac 2 - analitika NP'!H105+'Obrazac 2 - analitika PPN1'!H105</f>
        <v>161.46</v>
      </c>
      <c r="I105" s="1265">
        <f>'Obrazac 2 - analitika NP'!I105+'Obrazac 2 - analitika PPN1'!I105</f>
        <v>180.2</v>
      </c>
      <c r="J105" s="1009">
        <f t="shared" si="12"/>
        <v>0.26910000000000001</v>
      </c>
      <c r="K105" s="1010">
        <f t="shared" si="13"/>
        <v>0.89600443951165387</v>
      </c>
    </row>
    <row r="106" spans="2:11" s="1038" customFormat="1" ht="15" customHeight="1" outlineLevel="1">
      <c r="B106" s="1006" t="s">
        <v>1326</v>
      </c>
      <c r="C106" s="1007" t="s">
        <v>1327</v>
      </c>
      <c r="D106" s="1011">
        <v>613416</v>
      </c>
      <c r="E106" s="1264">
        <f>'Obrazac 2 - analitika NP'!E106+'Obrazac 2 - analitika PPN1'!E106</f>
        <v>1000</v>
      </c>
      <c r="F106" s="1258">
        <f>'Obrazac 2 - analitika NP'!F106+'Obrazac 2 - analitika PPN1'!F106</f>
        <v>0</v>
      </c>
      <c r="G106" s="1264">
        <f>'Obrazac 2 - analitika NP'!G106+'Obrazac 2 - analitika PPN1'!G106</f>
        <v>1000</v>
      </c>
      <c r="H106" s="1265">
        <f>'Obrazac 2 - analitika NP'!H106+'Obrazac 2 - analitika PPN1'!H106</f>
        <v>887.55</v>
      </c>
      <c r="I106" s="1265">
        <f>'Obrazac 2 - analitika NP'!I106+'Obrazac 2 - analitika PPN1'!I106</f>
        <v>489.52</v>
      </c>
      <c r="J106" s="1009">
        <f t="shared" si="12"/>
        <v>0.88754999999999995</v>
      </c>
      <c r="K106" s="1010">
        <f t="shared" si="13"/>
        <v>1.8131026311488805</v>
      </c>
    </row>
    <row r="107" spans="2:11" s="1038" customFormat="1" ht="15" customHeight="1" outlineLevel="1">
      <c r="B107" s="1006" t="s">
        <v>1328</v>
      </c>
      <c r="C107" s="1007" t="s">
        <v>1329</v>
      </c>
      <c r="D107" s="1011">
        <v>613417</v>
      </c>
      <c r="E107" s="1264">
        <f>'Obrazac 2 - analitika NP'!E107+'Obrazac 2 - analitika PPN1'!E107</f>
        <v>5000</v>
      </c>
      <c r="F107" s="1258">
        <f>'Obrazac 2 - analitika NP'!F107+'Obrazac 2 - analitika PPN1'!F107</f>
        <v>0</v>
      </c>
      <c r="G107" s="1264">
        <f>'Obrazac 2 - analitika NP'!G107+'Obrazac 2 - analitika PPN1'!G107</f>
        <v>5000</v>
      </c>
      <c r="H107" s="1265">
        <f>'Obrazac 2 - analitika NP'!H107+'Obrazac 2 - analitika PPN1'!H107</f>
        <v>4982.0300000000007</v>
      </c>
      <c r="I107" s="1265">
        <f>'Obrazac 2 - analitika NP'!I107+'Obrazac 2 - analitika PPN1'!I107</f>
        <v>4976.5300000000007</v>
      </c>
      <c r="J107" s="1009">
        <f t="shared" si="12"/>
        <v>0.99640600000000012</v>
      </c>
      <c r="K107" s="1010">
        <f t="shared" si="13"/>
        <v>1.0011051877513046</v>
      </c>
    </row>
    <row r="108" spans="2:11" s="1038" customFormat="1" ht="15" customHeight="1" outlineLevel="1">
      <c r="B108" s="1006" t="s">
        <v>1330</v>
      </c>
      <c r="C108" s="1007" t="s">
        <v>1331</v>
      </c>
      <c r="D108" s="1011">
        <v>613418</v>
      </c>
      <c r="E108" s="1264">
        <f>'Obrazac 2 - analitika NP'!E108+'Obrazac 2 - analitika PPN1'!E108</f>
        <v>0</v>
      </c>
      <c r="F108" s="1258">
        <f>'Obrazac 2 - analitika NP'!F108+'Obrazac 2 - analitika PPN1'!F108</f>
        <v>1200</v>
      </c>
      <c r="G108" s="1264">
        <f>'Obrazac 2 - analitika NP'!G108+'Obrazac 2 - analitika PPN1'!G108</f>
        <v>1200</v>
      </c>
      <c r="H108" s="1265">
        <f>'Obrazac 2 - analitika NP'!H108+'Obrazac 2 - analitika PPN1'!H108</f>
        <v>1152</v>
      </c>
      <c r="I108" s="1265">
        <f>'Obrazac 2 - analitika NP'!I108+'Obrazac 2 - analitika PPN1'!I108</f>
        <v>0</v>
      </c>
      <c r="J108" s="1009">
        <f t="shared" si="12"/>
        <v>0.96</v>
      </c>
      <c r="K108" s="1010" t="e">
        <f t="shared" si="13"/>
        <v>#DIV/0!</v>
      </c>
    </row>
    <row r="109" spans="2:11" s="1038" customFormat="1" ht="15" customHeight="1" outlineLevel="1">
      <c r="B109" s="1006" t="s">
        <v>1332</v>
      </c>
      <c r="C109" s="1007" t="s">
        <v>1333</v>
      </c>
      <c r="D109" s="1011">
        <v>613419</v>
      </c>
      <c r="E109" s="1264">
        <f>'Obrazac 2 - analitika NP'!E109+'Obrazac 2 - analitika PPN1'!E109</f>
        <v>600</v>
      </c>
      <c r="F109" s="1258">
        <f>'Obrazac 2 - analitika NP'!F109+'Obrazac 2 - analitika PPN1'!F109</f>
        <v>-400</v>
      </c>
      <c r="G109" s="1264">
        <f>'Obrazac 2 - analitika NP'!G109+'Obrazac 2 - analitika PPN1'!G109</f>
        <v>200</v>
      </c>
      <c r="H109" s="1265">
        <f>'Obrazac 2 - analitika NP'!H109+'Obrazac 2 - analitika PPN1'!H109</f>
        <v>37.5</v>
      </c>
      <c r="I109" s="1265">
        <f>'Obrazac 2 - analitika NP'!I109+'Obrazac 2 - analitika PPN1'!I109</f>
        <v>3064.82</v>
      </c>
      <c r="J109" s="1009">
        <f t="shared" si="12"/>
        <v>0.1875</v>
      </c>
      <c r="K109" s="1010">
        <f t="shared" si="13"/>
        <v>1.2235628846066E-2</v>
      </c>
    </row>
    <row r="110" spans="2:11" s="1038" customFormat="1" ht="15" customHeight="1" outlineLevel="1">
      <c r="B110" s="1006" t="s">
        <v>1334</v>
      </c>
      <c r="C110" s="1007" t="s">
        <v>1335</v>
      </c>
      <c r="D110" s="1011">
        <v>613421</v>
      </c>
      <c r="E110" s="1264">
        <f>'Obrazac 2 - analitika NP'!E110+'Obrazac 2 - analitika PPN1'!E110</f>
        <v>0</v>
      </c>
      <c r="F110" s="1258">
        <f>'Obrazac 2 - analitika NP'!F110+'Obrazac 2 - analitika PPN1'!F110</f>
        <v>0</v>
      </c>
      <c r="G110" s="1264">
        <f>'Obrazac 2 - analitika NP'!G110+'Obrazac 2 - analitika PPN1'!G110</f>
        <v>0</v>
      </c>
      <c r="H110" s="1265">
        <f>'Obrazac 2 - analitika NP'!H110+'Obrazac 2 - analitika PPN1'!H110</f>
        <v>0</v>
      </c>
      <c r="I110" s="1265">
        <f>'Obrazac 2 - analitika NP'!I110+'Obrazac 2 - analitika PPN1'!I110</f>
        <v>0</v>
      </c>
      <c r="J110" s="1009" t="e">
        <f t="shared" si="12"/>
        <v>#DIV/0!</v>
      </c>
      <c r="K110" s="1010" t="e">
        <f t="shared" si="13"/>
        <v>#DIV/0!</v>
      </c>
    </row>
    <row r="111" spans="2:11" s="1038" customFormat="1" ht="15" customHeight="1" outlineLevel="1">
      <c r="B111" s="1006" t="s">
        <v>1336</v>
      </c>
      <c r="C111" s="1007" t="s">
        <v>1337</v>
      </c>
      <c r="D111" s="1011">
        <v>613422</v>
      </c>
      <c r="E111" s="1264">
        <f>'Obrazac 2 - analitika NP'!E111+'Obrazac 2 - analitika PPN1'!E111</f>
        <v>0</v>
      </c>
      <c r="F111" s="1258">
        <f>'Obrazac 2 - analitika NP'!F111+'Obrazac 2 - analitika PPN1'!F111</f>
        <v>0</v>
      </c>
      <c r="G111" s="1264">
        <f>'Obrazac 2 - analitika NP'!G111+'Obrazac 2 - analitika PPN1'!G111</f>
        <v>0</v>
      </c>
      <c r="H111" s="1265">
        <f>'Obrazac 2 - analitika NP'!H111+'Obrazac 2 - analitika PPN1'!H111</f>
        <v>0</v>
      </c>
      <c r="I111" s="1265">
        <f>'Obrazac 2 - analitika NP'!I111+'Obrazac 2 - analitika PPN1'!I111</f>
        <v>0</v>
      </c>
      <c r="J111" s="1009" t="e">
        <f t="shared" si="12"/>
        <v>#DIV/0!</v>
      </c>
      <c r="K111" s="1010" t="e">
        <f t="shared" si="13"/>
        <v>#DIV/0!</v>
      </c>
    </row>
    <row r="112" spans="2:11" s="1038" customFormat="1" ht="15" customHeight="1" outlineLevel="1">
      <c r="B112" s="1006" t="s">
        <v>1338</v>
      </c>
      <c r="C112" s="1007" t="s">
        <v>1339</v>
      </c>
      <c r="D112" s="1011">
        <v>613423</v>
      </c>
      <c r="E112" s="1264">
        <f>'Obrazac 2 - analitika NP'!E112+'Obrazac 2 - analitika PPN1'!E112</f>
        <v>18000</v>
      </c>
      <c r="F112" s="1258">
        <f>'Obrazac 2 - analitika NP'!F112+'Obrazac 2 - analitika PPN1'!F112</f>
        <v>-750</v>
      </c>
      <c r="G112" s="1264">
        <f>'Obrazac 2 - analitika NP'!G112+'Obrazac 2 - analitika PPN1'!G112</f>
        <v>17250</v>
      </c>
      <c r="H112" s="1265">
        <f>'Obrazac 2 - analitika NP'!H112+'Obrazac 2 - analitika PPN1'!H112</f>
        <v>17228.25</v>
      </c>
      <c r="I112" s="1265">
        <f>'Obrazac 2 - analitika NP'!I112+'Obrazac 2 - analitika PPN1'!I112</f>
        <v>16940.43</v>
      </c>
      <c r="J112" s="1009">
        <f t="shared" si="12"/>
        <v>0.99873913043478257</v>
      </c>
      <c r="K112" s="1010">
        <f t="shared" si="13"/>
        <v>1.0169901236273222</v>
      </c>
    </row>
    <row r="113" spans="2:11" s="1038" customFormat="1" ht="15" customHeight="1" outlineLevel="1">
      <c r="B113" s="1006" t="s">
        <v>1340</v>
      </c>
      <c r="C113" s="1007" t="s">
        <v>1341</v>
      </c>
      <c r="D113" s="1011">
        <v>613424</v>
      </c>
      <c r="E113" s="1264">
        <f>'Obrazac 2 - analitika NP'!E113+'Obrazac 2 - analitika PPN1'!E113</f>
        <v>0</v>
      </c>
      <c r="F113" s="1258">
        <f>'Obrazac 2 - analitika NP'!F113+'Obrazac 2 - analitika PPN1'!F113</f>
        <v>0</v>
      </c>
      <c r="G113" s="1264">
        <f>'Obrazac 2 - analitika NP'!G113+'Obrazac 2 - analitika PPN1'!G113</f>
        <v>0</v>
      </c>
      <c r="H113" s="1265">
        <f>'Obrazac 2 - analitika NP'!H113+'Obrazac 2 - analitika PPN1'!H113</f>
        <v>0</v>
      </c>
      <c r="I113" s="1265">
        <f>'Obrazac 2 - analitika NP'!I113+'Obrazac 2 - analitika PPN1'!I113</f>
        <v>0</v>
      </c>
      <c r="J113" s="1009" t="e">
        <f t="shared" si="12"/>
        <v>#DIV/0!</v>
      </c>
      <c r="K113" s="1010" t="e">
        <f t="shared" si="13"/>
        <v>#DIV/0!</v>
      </c>
    </row>
    <row r="114" spans="2:11" s="1038" customFormat="1" ht="15" customHeight="1" outlineLevel="1">
      <c r="B114" s="1006" t="s">
        <v>1342</v>
      </c>
      <c r="C114" s="1007" t="s">
        <v>1343</v>
      </c>
      <c r="D114" s="1011">
        <v>613425</v>
      </c>
      <c r="E114" s="1264">
        <f>'Obrazac 2 - analitika NP'!E114+'Obrazac 2 - analitika PPN1'!E114</f>
        <v>0</v>
      </c>
      <c r="F114" s="1258">
        <f>'Obrazac 2 - analitika NP'!F114+'Obrazac 2 - analitika PPN1'!F114</f>
        <v>0</v>
      </c>
      <c r="G114" s="1264">
        <f>'Obrazac 2 - analitika NP'!G114+'Obrazac 2 - analitika PPN1'!G114</f>
        <v>0</v>
      </c>
      <c r="H114" s="1265">
        <f>'Obrazac 2 - analitika NP'!H114+'Obrazac 2 - analitika PPN1'!H114</f>
        <v>0</v>
      </c>
      <c r="I114" s="1265">
        <f>'Obrazac 2 - analitika NP'!I114+'Obrazac 2 - analitika PPN1'!I114</f>
        <v>0</v>
      </c>
      <c r="J114" s="1009" t="e">
        <f t="shared" si="12"/>
        <v>#DIV/0!</v>
      </c>
      <c r="K114" s="1010" t="e">
        <f t="shared" si="13"/>
        <v>#DIV/0!</v>
      </c>
    </row>
    <row r="115" spans="2:11" s="1038" customFormat="1" ht="15" customHeight="1" outlineLevel="1">
      <c r="B115" s="1006" t="s">
        <v>1344</v>
      </c>
      <c r="C115" s="1007" t="s">
        <v>1345</v>
      </c>
      <c r="D115" s="1011">
        <v>613431</v>
      </c>
      <c r="E115" s="1264">
        <f>'Obrazac 2 - analitika NP'!E115+'Obrazac 2 - analitika PPN1'!E115</f>
        <v>0</v>
      </c>
      <c r="F115" s="1258">
        <f>'Obrazac 2 - analitika NP'!F115+'Obrazac 2 - analitika PPN1'!F115</f>
        <v>0</v>
      </c>
      <c r="G115" s="1264">
        <f>'Obrazac 2 - analitika NP'!G115+'Obrazac 2 - analitika PPN1'!G115</f>
        <v>0</v>
      </c>
      <c r="H115" s="1265">
        <f>'Obrazac 2 - analitika NP'!H115+'Obrazac 2 - analitika PPN1'!H115</f>
        <v>0</v>
      </c>
      <c r="I115" s="1265">
        <f>'Obrazac 2 - analitika NP'!I115+'Obrazac 2 - analitika PPN1'!I115</f>
        <v>0</v>
      </c>
      <c r="J115" s="1009" t="e">
        <f t="shared" si="12"/>
        <v>#DIV/0!</v>
      </c>
      <c r="K115" s="1010" t="e">
        <f t="shared" si="13"/>
        <v>#DIV/0!</v>
      </c>
    </row>
    <row r="116" spans="2:11" s="1038" customFormat="1" ht="15" customHeight="1" outlineLevel="1">
      <c r="B116" s="1006" t="s">
        <v>1346</v>
      </c>
      <c r="C116" s="1007" t="s">
        <v>1347</v>
      </c>
      <c r="D116" s="1011">
        <v>613432</v>
      </c>
      <c r="E116" s="1264">
        <f>'Obrazac 2 - analitika NP'!E116+'Obrazac 2 - analitika PPN1'!E116</f>
        <v>0</v>
      </c>
      <c r="F116" s="1258">
        <f>'Obrazac 2 - analitika NP'!F116+'Obrazac 2 - analitika PPN1'!F116</f>
        <v>0</v>
      </c>
      <c r="G116" s="1264">
        <f>'Obrazac 2 - analitika NP'!G116+'Obrazac 2 - analitika PPN1'!G116</f>
        <v>0</v>
      </c>
      <c r="H116" s="1265">
        <f>'Obrazac 2 - analitika NP'!H116+'Obrazac 2 - analitika PPN1'!H116</f>
        <v>0</v>
      </c>
      <c r="I116" s="1265">
        <f>'Obrazac 2 - analitika NP'!I116+'Obrazac 2 - analitika PPN1'!I116</f>
        <v>0</v>
      </c>
      <c r="J116" s="1009" t="e">
        <f t="shared" si="12"/>
        <v>#DIV/0!</v>
      </c>
      <c r="K116" s="1010" t="e">
        <f t="shared" si="13"/>
        <v>#DIV/0!</v>
      </c>
    </row>
    <row r="117" spans="2:11" s="1038" customFormat="1" ht="15" customHeight="1" outlineLevel="1">
      <c r="B117" s="1006" t="s">
        <v>1348</v>
      </c>
      <c r="C117" s="1007" t="s">
        <v>1349</v>
      </c>
      <c r="D117" s="1011">
        <v>613433</v>
      </c>
      <c r="E117" s="1264">
        <f>'Obrazac 2 - analitika NP'!E117+'Obrazac 2 - analitika PPN1'!E117</f>
        <v>2000</v>
      </c>
      <c r="F117" s="1258">
        <f>'Obrazac 2 - analitika NP'!F117+'Obrazac 2 - analitika PPN1'!F117</f>
        <v>0</v>
      </c>
      <c r="G117" s="1264">
        <f>'Obrazac 2 - analitika NP'!G117+'Obrazac 2 - analitika PPN1'!G117</f>
        <v>2000</v>
      </c>
      <c r="H117" s="1265">
        <f>'Obrazac 2 - analitika NP'!H117+'Obrazac 2 - analitika PPN1'!H117</f>
        <v>1992.47</v>
      </c>
      <c r="I117" s="1265">
        <f>'Obrazac 2 - analitika NP'!I117+'Obrazac 2 - analitika PPN1'!I117</f>
        <v>0</v>
      </c>
      <c r="J117" s="1009">
        <f t="shared" si="12"/>
        <v>0.99623499999999998</v>
      </c>
      <c r="K117" s="1010" t="e">
        <f t="shared" si="13"/>
        <v>#DIV/0!</v>
      </c>
    </row>
    <row r="118" spans="2:11" s="1038" customFormat="1" ht="15" customHeight="1" outlineLevel="1">
      <c r="B118" s="1006" t="s">
        <v>1350</v>
      </c>
      <c r="C118" s="1007" t="s">
        <v>1351</v>
      </c>
      <c r="D118" s="1011">
        <v>613441</v>
      </c>
      <c r="E118" s="1264">
        <f>'Obrazac 2 - analitika NP'!E118+'Obrazac 2 - analitika PPN1'!E118</f>
        <v>0</v>
      </c>
      <c r="F118" s="1258">
        <f>'Obrazac 2 - analitika NP'!F118+'Obrazac 2 - analitika PPN1'!F118</f>
        <v>0</v>
      </c>
      <c r="G118" s="1264">
        <f>'Obrazac 2 - analitika NP'!G118+'Obrazac 2 - analitika PPN1'!G118</f>
        <v>0</v>
      </c>
      <c r="H118" s="1265">
        <f>'Obrazac 2 - analitika NP'!H118+'Obrazac 2 - analitika PPN1'!H118</f>
        <v>0</v>
      </c>
      <c r="I118" s="1265">
        <f>'Obrazac 2 - analitika NP'!I118+'Obrazac 2 - analitika PPN1'!I118</f>
        <v>0</v>
      </c>
      <c r="J118" s="1009" t="e">
        <f t="shared" si="12"/>
        <v>#DIV/0!</v>
      </c>
      <c r="K118" s="1010" t="e">
        <f t="shared" si="13"/>
        <v>#DIV/0!</v>
      </c>
    </row>
    <row r="119" spans="2:11" s="1038" customFormat="1" ht="15" customHeight="1" outlineLevel="1">
      <c r="B119" s="1006" t="s">
        <v>1352</v>
      </c>
      <c r="C119" s="1007" t="s">
        <v>1353</v>
      </c>
      <c r="D119" s="1011">
        <v>613451</v>
      </c>
      <c r="E119" s="1264">
        <f>'Obrazac 2 - analitika NP'!E119+'Obrazac 2 - analitika PPN1'!E119</f>
        <v>0</v>
      </c>
      <c r="F119" s="1258">
        <f>'Obrazac 2 - analitika NP'!F119+'Obrazac 2 - analitika PPN1'!F119</f>
        <v>0</v>
      </c>
      <c r="G119" s="1264">
        <f>'Obrazac 2 - analitika NP'!G119+'Obrazac 2 - analitika PPN1'!G119</f>
        <v>0</v>
      </c>
      <c r="H119" s="1265">
        <f>'Obrazac 2 - analitika NP'!H119+'Obrazac 2 - analitika PPN1'!H119</f>
        <v>0</v>
      </c>
      <c r="I119" s="1265">
        <f>'Obrazac 2 - analitika NP'!I119+'Obrazac 2 - analitika PPN1'!I119</f>
        <v>0</v>
      </c>
      <c r="J119" s="1009" t="e">
        <f t="shared" si="12"/>
        <v>#DIV/0!</v>
      </c>
      <c r="K119" s="1010" t="e">
        <f t="shared" si="13"/>
        <v>#DIV/0!</v>
      </c>
    </row>
    <row r="120" spans="2:11" s="1038" customFormat="1" ht="15" customHeight="1" outlineLevel="1">
      <c r="B120" s="1006" t="s">
        <v>1354</v>
      </c>
      <c r="C120" s="1007" t="s">
        <v>1355</v>
      </c>
      <c r="D120" s="1011">
        <v>613461</v>
      </c>
      <c r="E120" s="1264">
        <f>'Obrazac 2 - analitika NP'!E120+'Obrazac 2 - analitika PPN1'!E120</f>
        <v>0</v>
      </c>
      <c r="F120" s="1258">
        <f>'Obrazac 2 - analitika NP'!F120+'Obrazac 2 - analitika PPN1'!F120</f>
        <v>0</v>
      </c>
      <c r="G120" s="1264">
        <f>'Obrazac 2 - analitika NP'!G120+'Obrazac 2 - analitika PPN1'!G120</f>
        <v>0</v>
      </c>
      <c r="H120" s="1265">
        <f>'Obrazac 2 - analitika NP'!H120+'Obrazac 2 - analitika PPN1'!H120</f>
        <v>0</v>
      </c>
      <c r="I120" s="1265">
        <f>'Obrazac 2 - analitika NP'!I120+'Obrazac 2 - analitika PPN1'!I120</f>
        <v>0</v>
      </c>
      <c r="J120" s="1009" t="e">
        <f t="shared" si="12"/>
        <v>#DIV/0!</v>
      </c>
      <c r="K120" s="1010" t="e">
        <f t="shared" si="13"/>
        <v>#DIV/0!</v>
      </c>
    </row>
    <row r="121" spans="2:11" s="1038" customFormat="1" ht="15" customHeight="1" outlineLevel="1">
      <c r="B121" s="1006" t="s">
        <v>1356</v>
      </c>
      <c r="C121" s="1007" t="s">
        <v>1357</v>
      </c>
      <c r="D121" s="1011">
        <v>613471</v>
      </c>
      <c r="E121" s="1264">
        <f>'Obrazac 2 - analitika NP'!E121+'Obrazac 2 - analitika PPN1'!E121</f>
        <v>0</v>
      </c>
      <c r="F121" s="1258">
        <f>'Obrazac 2 - analitika NP'!F121+'Obrazac 2 - analitika PPN1'!F121</f>
        <v>0</v>
      </c>
      <c r="G121" s="1264">
        <f>'Obrazac 2 - analitika NP'!G121+'Obrazac 2 - analitika PPN1'!G121</f>
        <v>0</v>
      </c>
      <c r="H121" s="1265">
        <f>'Obrazac 2 - analitika NP'!H121+'Obrazac 2 - analitika PPN1'!H121</f>
        <v>0</v>
      </c>
      <c r="I121" s="1265">
        <f>'Obrazac 2 - analitika NP'!I121+'Obrazac 2 - analitika PPN1'!I121</f>
        <v>0</v>
      </c>
      <c r="J121" s="1009" t="e">
        <f t="shared" si="12"/>
        <v>#DIV/0!</v>
      </c>
      <c r="K121" s="1010" t="e">
        <f t="shared" si="13"/>
        <v>#DIV/0!</v>
      </c>
    </row>
    <row r="122" spans="2:11" s="1038" customFormat="1" ht="15" customHeight="1" outlineLevel="1">
      <c r="B122" s="1006" t="s">
        <v>1358</v>
      </c>
      <c r="C122" s="1007" t="s">
        <v>1359</v>
      </c>
      <c r="D122" s="1011">
        <v>613472</v>
      </c>
      <c r="E122" s="1264">
        <f>'Obrazac 2 - analitika NP'!E122+'Obrazac 2 - analitika PPN1'!E122</f>
        <v>0</v>
      </c>
      <c r="F122" s="1258">
        <f>'Obrazac 2 - analitika NP'!F122+'Obrazac 2 - analitika PPN1'!F122</f>
        <v>0</v>
      </c>
      <c r="G122" s="1264">
        <f>'Obrazac 2 - analitika NP'!G122+'Obrazac 2 - analitika PPN1'!G122</f>
        <v>0</v>
      </c>
      <c r="H122" s="1265">
        <f>'Obrazac 2 - analitika NP'!H122+'Obrazac 2 - analitika PPN1'!H122</f>
        <v>0</v>
      </c>
      <c r="I122" s="1265">
        <f>'Obrazac 2 - analitika NP'!I122+'Obrazac 2 - analitika PPN1'!I122</f>
        <v>0</v>
      </c>
      <c r="J122" s="1009" t="e">
        <f t="shared" si="12"/>
        <v>#DIV/0!</v>
      </c>
      <c r="K122" s="1010" t="e">
        <f t="shared" si="13"/>
        <v>#DIV/0!</v>
      </c>
    </row>
    <row r="123" spans="2:11" s="1038" customFormat="1" ht="15" customHeight="1" outlineLevel="1">
      <c r="B123" s="1006" t="s">
        <v>1360</v>
      </c>
      <c r="C123" s="1007" t="s">
        <v>1361</v>
      </c>
      <c r="D123" s="1011">
        <v>613481</v>
      </c>
      <c r="E123" s="1264">
        <f>'Obrazac 2 - analitika NP'!E123+'Obrazac 2 - analitika PPN1'!E123</f>
        <v>2000</v>
      </c>
      <c r="F123" s="1258">
        <f>'Obrazac 2 - analitika NP'!F123+'Obrazac 2 - analitika PPN1'!F123</f>
        <v>0</v>
      </c>
      <c r="G123" s="1264">
        <f>'Obrazac 2 - analitika NP'!G123+'Obrazac 2 - analitika PPN1'!G123</f>
        <v>2000</v>
      </c>
      <c r="H123" s="1265">
        <f>'Obrazac 2 - analitika NP'!H123+'Obrazac 2 - analitika PPN1'!H123</f>
        <v>1979</v>
      </c>
      <c r="I123" s="1265">
        <f>'Obrazac 2 - analitika NP'!I123+'Obrazac 2 - analitika PPN1'!I123</f>
        <v>2983.5</v>
      </c>
      <c r="J123" s="1009">
        <f t="shared" si="12"/>
        <v>0.98950000000000005</v>
      </c>
      <c r="K123" s="1010">
        <f t="shared" si="13"/>
        <v>0.66331489860901627</v>
      </c>
    </row>
    <row r="124" spans="2:11" s="1038" customFormat="1" ht="15" customHeight="1" outlineLevel="1">
      <c r="B124" s="1006" t="s">
        <v>1362</v>
      </c>
      <c r="C124" s="1007" t="s">
        <v>1363</v>
      </c>
      <c r="D124" s="1011">
        <v>613482</v>
      </c>
      <c r="E124" s="1264">
        <f>'Obrazac 2 - analitika NP'!E124+'Obrazac 2 - analitika PPN1'!E124</f>
        <v>0</v>
      </c>
      <c r="F124" s="1258">
        <f>'Obrazac 2 - analitika NP'!F124+'Obrazac 2 - analitika PPN1'!F124</f>
        <v>0</v>
      </c>
      <c r="G124" s="1264">
        <f>'Obrazac 2 - analitika NP'!G124+'Obrazac 2 - analitika PPN1'!G124</f>
        <v>0</v>
      </c>
      <c r="H124" s="1265">
        <f>'Obrazac 2 - analitika NP'!H124+'Obrazac 2 - analitika PPN1'!H124</f>
        <v>0</v>
      </c>
      <c r="I124" s="1265">
        <f>'Obrazac 2 - analitika NP'!I124+'Obrazac 2 - analitika PPN1'!I124</f>
        <v>0</v>
      </c>
      <c r="J124" s="1009" t="e">
        <f t="shared" si="12"/>
        <v>#DIV/0!</v>
      </c>
      <c r="K124" s="1010" t="e">
        <f t="shared" si="13"/>
        <v>#DIV/0!</v>
      </c>
    </row>
    <row r="125" spans="2:11" s="1038" customFormat="1" ht="15" customHeight="1" outlineLevel="1">
      <c r="B125" s="1006" t="s">
        <v>1364</v>
      </c>
      <c r="C125" s="1007" t="s">
        <v>1365</v>
      </c>
      <c r="D125" s="1011">
        <v>613483</v>
      </c>
      <c r="E125" s="1264">
        <f>'Obrazac 2 - analitika NP'!E125+'Obrazac 2 - analitika PPN1'!E125</f>
        <v>0</v>
      </c>
      <c r="F125" s="1258">
        <f>'Obrazac 2 - analitika NP'!F125+'Obrazac 2 - analitika PPN1'!F125</f>
        <v>0</v>
      </c>
      <c r="G125" s="1264">
        <f>'Obrazac 2 - analitika NP'!G125+'Obrazac 2 - analitika PPN1'!G125</f>
        <v>0</v>
      </c>
      <c r="H125" s="1265">
        <f>'Obrazac 2 - analitika NP'!H125+'Obrazac 2 - analitika PPN1'!H125</f>
        <v>0</v>
      </c>
      <c r="I125" s="1265">
        <f>'Obrazac 2 - analitika NP'!I125+'Obrazac 2 - analitika PPN1'!I125</f>
        <v>0</v>
      </c>
      <c r="J125" s="1009" t="e">
        <f t="shared" si="12"/>
        <v>#DIV/0!</v>
      </c>
      <c r="K125" s="1010" t="e">
        <f t="shared" si="13"/>
        <v>#DIV/0!</v>
      </c>
    </row>
    <row r="126" spans="2:11" s="1038" customFormat="1" ht="15" customHeight="1" outlineLevel="1">
      <c r="B126" s="1006" t="s">
        <v>1366</v>
      </c>
      <c r="C126" s="1007" t="s">
        <v>1367</v>
      </c>
      <c r="D126" s="1011">
        <v>613484</v>
      </c>
      <c r="E126" s="1264">
        <f>'Obrazac 2 - analitika NP'!E126+'Obrazac 2 - analitika PPN1'!E126</f>
        <v>700</v>
      </c>
      <c r="F126" s="1258">
        <f>'Obrazac 2 - analitika NP'!F126+'Obrazac 2 - analitika PPN1'!F126</f>
        <v>-450</v>
      </c>
      <c r="G126" s="1264">
        <f>'Obrazac 2 - analitika NP'!G126+'Obrazac 2 - analitika PPN1'!G126</f>
        <v>250</v>
      </c>
      <c r="H126" s="1265">
        <f>'Obrazac 2 - analitika NP'!H126+'Obrazac 2 - analitika PPN1'!H126</f>
        <v>248.19</v>
      </c>
      <c r="I126" s="1265">
        <f>'Obrazac 2 - analitika NP'!I126+'Obrazac 2 - analitika PPN1'!I126</f>
        <v>485.78</v>
      </c>
      <c r="J126" s="1009">
        <f t="shared" si="12"/>
        <v>0.99275999999999998</v>
      </c>
      <c r="K126" s="1010">
        <f t="shared" si="13"/>
        <v>0.51091028860801191</v>
      </c>
    </row>
    <row r="127" spans="2:11" s="1038" customFormat="1" ht="15" customHeight="1" outlineLevel="1">
      <c r="B127" s="1006" t="s">
        <v>1368</v>
      </c>
      <c r="C127" s="1007" t="s">
        <v>1369</v>
      </c>
      <c r="D127" s="1011">
        <v>613485</v>
      </c>
      <c r="E127" s="1264">
        <f>'Obrazac 2 - analitika NP'!E127+'Obrazac 2 - analitika PPN1'!E127</f>
        <v>0</v>
      </c>
      <c r="F127" s="1258">
        <f>'Obrazac 2 - analitika NP'!F127+'Obrazac 2 - analitika PPN1'!F127</f>
        <v>0</v>
      </c>
      <c r="G127" s="1264">
        <f>'Obrazac 2 - analitika NP'!G127+'Obrazac 2 - analitika PPN1'!G127</f>
        <v>0</v>
      </c>
      <c r="H127" s="1265">
        <f>'Obrazac 2 - analitika NP'!H127+'Obrazac 2 - analitika PPN1'!H127</f>
        <v>0</v>
      </c>
      <c r="I127" s="1265">
        <f>'Obrazac 2 - analitika NP'!I127+'Obrazac 2 - analitika PPN1'!I127</f>
        <v>0</v>
      </c>
      <c r="J127" s="1009" t="e">
        <f t="shared" si="12"/>
        <v>#DIV/0!</v>
      </c>
      <c r="K127" s="1010" t="e">
        <f t="shared" si="13"/>
        <v>#DIV/0!</v>
      </c>
    </row>
    <row r="128" spans="2:11" s="1038" customFormat="1" ht="15" customHeight="1" outlineLevel="1">
      <c r="B128" s="1006" t="s">
        <v>1370</v>
      </c>
      <c r="C128" s="1007" t="s">
        <v>1371</v>
      </c>
      <c r="D128" s="1011">
        <v>613486</v>
      </c>
      <c r="E128" s="1264">
        <f>'Obrazac 2 - analitika NP'!E128+'Obrazac 2 - analitika PPN1'!E128</f>
        <v>0</v>
      </c>
      <c r="F128" s="1258">
        <f>'Obrazac 2 - analitika NP'!F128+'Obrazac 2 - analitika PPN1'!F128</f>
        <v>0</v>
      </c>
      <c r="G128" s="1264">
        <f>'Obrazac 2 - analitika NP'!G128+'Obrazac 2 - analitika PPN1'!G128</f>
        <v>0</v>
      </c>
      <c r="H128" s="1265">
        <f>'Obrazac 2 - analitika NP'!H128+'Obrazac 2 - analitika PPN1'!H128</f>
        <v>0</v>
      </c>
      <c r="I128" s="1265">
        <f>'Obrazac 2 - analitika NP'!I128+'Obrazac 2 - analitika PPN1'!I128</f>
        <v>0</v>
      </c>
      <c r="J128" s="1009" t="e">
        <f t="shared" si="12"/>
        <v>#DIV/0!</v>
      </c>
      <c r="K128" s="1010" t="e">
        <f t="shared" si="13"/>
        <v>#DIV/0!</v>
      </c>
    </row>
    <row r="129" spans="2:11" s="1038" customFormat="1" ht="15" customHeight="1" outlineLevel="1">
      <c r="B129" s="1006" t="s">
        <v>1372</v>
      </c>
      <c r="C129" s="1007" t="s">
        <v>1373</v>
      </c>
      <c r="D129" s="1011">
        <v>613487</v>
      </c>
      <c r="E129" s="1264">
        <f>'Obrazac 2 - analitika NP'!E129+'Obrazac 2 - analitika PPN1'!E129</f>
        <v>0</v>
      </c>
      <c r="F129" s="1258">
        <f>'Obrazac 2 - analitika NP'!F129+'Obrazac 2 - analitika PPN1'!F129</f>
        <v>0</v>
      </c>
      <c r="G129" s="1264">
        <f>'Obrazac 2 - analitika NP'!G129+'Obrazac 2 - analitika PPN1'!G129</f>
        <v>0</v>
      </c>
      <c r="H129" s="1265">
        <f>'Obrazac 2 - analitika NP'!H129+'Obrazac 2 - analitika PPN1'!H129</f>
        <v>0</v>
      </c>
      <c r="I129" s="1265">
        <f>'Obrazac 2 - analitika NP'!I129+'Obrazac 2 - analitika PPN1'!I129</f>
        <v>0</v>
      </c>
      <c r="J129" s="1009" t="e">
        <f t="shared" si="12"/>
        <v>#DIV/0!</v>
      </c>
      <c r="K129" s="1010" t="e">
        <f t="shared" si="13"/>
        <v>#DIV/0!</v>
      </c>
    </row>
    <row r="130" spans="2:11" s="1038" customFormat="1" ht="15" customHeight="1" outlineLevel="1">
      <c r="B130" s="1006" t="s">
        <v>1374</v>
      </c>
      <c r="C130" s="1007" t="s">
        <v>1375</v>
      </c>
      <c r="D130" s="1011">
        <v>613488</v>
      </c>
      <c r="E130" s="1264">
        <f>'Obrazac 2 - analitika NP'!E130+'Obrazac 2 - analitika PPN1'!E130</f>
        <v>0</v>
      </c>
      <c r="F130" s="1258">
        <f>'Obrazac 2 - analitika NP'!F130+'Obrazac 2 - analitika PPN1'!F130</f>
        <v>0</v>
      </c>
      <c r="G130" s="1264">
        <f>'Obrazac 2 - analitika NP'!G130+'Obrazac 2 - analitika PPN1'!G130</f>
        <v>0</v>
      </c>
      <c r="H130" s="1265">
        <f>'Obrazac 2 - analitika NP'!H130+'Obrazac 2 - analitika PPN1'!H130</f>
        <v>0</v>
      </c>
      <c r="I130" s="1265">
        <f>'Obrazac 2 - analitika NP'!I130+'Obrazac 2 - analitika PPN1'!I130</f>
        <v>0</v>
      </c>
      <c r="J130" s="1009" t="e">
        <f t="shared" si="12"/>
        <v>#DIV/0!</v>
      </c>
      <c r="K130" s="1010" t="e">
        <f t="shared" si="13"/>
        <v>#DIV/0!</v>
      </c>
    </row>
    <row r="131" spans="2:11" s="1038" customFormat="1" ht="15" customHeight="1" outlineLevel="1">
      <c r="B131" s="1006" t="s">
        <v>1376</v>
      </c>
      <c r="C131" s="1007" t="s">
        <v>1377</v>
      </c>
      <c r="D131" s="1011">
        <v>613489</v>
      </c>
      <c r="E131" s="1264">
        <f>'Obrazac 2 - analitika NP'!E131+'Obrazac 2 - analitika PPN1'!E131</f>
        <v>0</v>
      </c>
      <c r="F131" s="1258">
        <f>'Obrazac 2 - analitika NP'!F131+'Obrazac 2 - analitika PPN1'!F131</f>
        <v>0</v>
      </c>
      <c r="G131" s="1264">
        <f>'Obrazac 2 - analitika NP'!G131+'Obrazac 2 - analitika PPN1'!G131</f>
        <v>0</v>
      </c>
      <c r="H131" s="1265">
        <f>'Obrazac 2 - analitika NP'!H131+'Obrazac 2 - analitika PPN1'!H131</f>
        <v>0</v>
      </c>
      <c r="I131" s="1265">
        <f>'Obrazac 2 - analitika NP'!I131+'Obrazac 2 - analitika PPN1'!I131</f>
        <v>0</v>
      </c>
      <c r="J131" s="1009" t="e">
        <f t="shared" ref="J131:J194" si="17">(H131/G131)</f>
        <v>#DIV/0!</v>
      </c>
      <c r="K131" s="1010" t="e">
        <f t="shared" ref="K131:K194" si="18">H131/I131</f>
        <v>#DIV/0!</v>
      </c>
    </row>
    <row r="132" spans="2:11" s="1038" customFormat="1" ht="15" customHeight="1" outlineLevel="1">
      <c r="B132" s="1006" t="s">
        <v>1378</v>
      </c>
      <c r="C132" s="1007" t="s">
        <v>1379</v>
      </c>
      <c r="D132" s="1039">
        <v>613491</v>
      </c>
      <c r="E132" s="1264">
        <f>'Obrazac 2 - analitika NP'!E132+'Obrazac 2 - analitika PPN1'!E132</f>
        <v>0</v>
      </c>
      <c r="F132" s="1258">
        <f>'Obrazac 2 - analitika NP'!F132+'Obrazac 2 - analitika PPN1'!F132</f>
        <v>0</v>
      </c>
      <c r="G132" s="1264">
        <f>'Obrazac 2 - analitika NP'!G132+'Obrazac 2 - analitika PPN1'!G132</f>
        <v>0</v>
      </c>
      <c r="H132" s="1265">
        <f>'Obrazac 2 - analitika NP'!H132+'Obrazac 2 - analitika PPN1'!H132</f>
        <v>0</v>
      </c>
      <c r="I132" s="1265">
        <f>'Obrazac 2 - analitika NP'!I132+'Obrazac 2 - analitika PPN1'!I132</f>
        <v>0</v>
      </c>
      <c r="J132" s="1009" t="e">
        <f t="shared" si="17"/>
        <v>#DIV/0!</v>
      </c>
      <c r="K132" s="1010" t="e">
        <f t="shared" si="18"/>
        <v>#DIV/0!</v>
      </c>
    </row>
    <row r="133" spans="2:11" s="1038" customFormat="1" ht="15" customHeight="1" outlineLevel="1">
      <c r="B133" s="1006" t="s">
        <v>1380</v>
      </c>
      <c r="C133" s="1007" t="s">
        <v>1381</v>
      </c>
      <c r="D133" s="1011">
        <v>613492</v>
      </c>
      <c r="E133" s="1264">
        <f>'Obrazac 2 - analitika NP'!E133+'Obrazac 2 - analitika PPN1'!E133</f>
        <v>0</v>
      </c>
      <c r="F133" s="1258">
        <f>'Obrazac 2 - analitika NP'!F133+'Obrazac 2 - analitika PPN1'!F133</f>
        <v>0</v>
      </c>
      <c r="G133" s="1264">
        <f>'Obrazac 2 - analitika NP'!G133+'Obrazac 2 - analitika PPN1'!G133</f>
        <v>0</v>
      </c>
      <c r="H133" s="1265">
        <f>'Obrazac 2 - analitika NP'!H133+'Obrazac 2 - analitika PPN1'!H133</f>
        <v>0</v>
      </c>
      <c r="I133" s="1265">
        <f>'Obrazac 2 - analitika NP'!I133+'Obrazac 2 - analitika PPN1'!I133</f>
        <v>0</v>
      </c>
      <c r="J133" s="1009" t="e">
        <f t="shared" si="17"/>
        <v>#DIV/0!</v>
      </c>
      <c r="K133" s="1010" t="e">
        <f t="shared" si="18"/>
        <v>#DIV/0!</v>
      </c>
    </row>
    <row r="134" spans="2:11" s="1038" customFormat="1" ht="15" customHeight="1" outlineLevel="1">
      <c r="B134" s="1006" t="s">
        <v>1382</v>
      </c>
      <c r="C134" s="1007" t="s">
        <v>1383</v>
      </c>
      <c r="D134" s="1011">
        <v>613493</v>
      </c>
      <c r="E134" s="1264">
        <f>'Obrazac 2 - analitika NP'!E134+'Obrazac 2 - analitika PPN1'!E134</f>
        <v>0</v>
      </c>
      <c r="F134" s="1258">
        <f>'Obrazac 2 - analitika NP'!F134+'Obrazac 2 - analitika PPN1'!F134</f>
        <v>0</v>
      </c>
      <c r="G134" s="1264">
        <f>'Obrazac 2 - analitika NP'!G134+'Obrazac 2 - analitika PPN1'!G134</f>
        <v>0</v>
      </c>
      <c r="H134" s="1265">
        <f>'Obrazac 2 - analitika NP'!H134+'Obrazac 2 - analitika PPN1'!H134</f>
        <v>0</v>
      </c>
      <c r="I134" s="1265">
        <f>'Obrazac 2 - analitika NP'!I134+'Obrazac 2 - analitika PPN1'!I134</f>
        <v>0</v>
      </c>
      <c r="J134" s="1009" t="e">
        <f t="shared" si="17"/>
        <v>#DIV/0!</v>
      </c>
      <c r="K134" s="1010" t="e">
        <f t="shared" si="18"/>
        <v>#DIV/0!</v>
      </c>
    </row>
    <row r="135" spans="2:11" s="1017" customFormat="1" ht="15" customHeight="1">
      <c r="B135" s="1026">
        <v>11</v>
      </c>
      <c r="C135" s="1000" t="s">
        <v>297</v>
      </c>
      <c r="D135" s="1001">
        <v>613500</v>
      </c>
      <c r="E135" s="1002">
        <f>SUM(E136:E144)</f>
        <v>20000</v>
      </c>
      <c r="F135" s="1002">
        <f t="shared" ref="F135:I135" si="19">SUM(F136:F144)</f>
        <v>-3000</v>
      </c>
      <c r="G135" s="1002">
        <f t="shared" si="19"/>
        <v>17000</v>
      </c>
      <c r="H135" s="1003">
        <f t="shared" si="19"/>
        <v>13534.730000000001</v>
      </c>
      <c r="I135" s="1003">
        <f t="shared" si="19"/>
        <v>11823.77</v>
      </c>
      <c r="J135" s="1040">
        <f t="shared" si="1"/>
        <v>0.79616058823529423</v>
      </c>
      <c r="K135" s="1041">
        <f t="shared" si="2"/>
        <v>1.1447051152043723</v>
      </c>
    </row>
    <row r="136" spans="2:11" s="1017" customFormat="1" ht="15" customHeight="1" outlineLevel="1">
      <c r="B136" s="1027" t="s">
        <v>1384</v>
      </c>
      <c r="C136" s="1007" t="s">
        <v>1385</v>
      </c>
      <c r="D136" s="1011">
        <v>613511</v>
      </c>
      <c r="E136" s="1269">
        <f>'Obrazac 2 - analitika NP'!E136+'Obrazac 2 - analitika PPN1'!E136</f>
        <v>0</v>
      </c>
      <c r="F136" s="1262">
        <f>'Obrazac 2 - analitika NP'!F136+'Obrazac 2 - analitika PPN1'!F136</f>
        <v>0</v>
      </c>
      <c r="G136" s="1269">
        <f>'Obrazac 2 - analitika NP'!G136+'Obrazac 2 - analitika PPN1'!G136</f>
        <v>0</v>
      </c>
      <c r="H136" s="1263">
        <f>'Obrazac 2 - analitika NP'!H136+'Obrazac 2 - analitika PPN1'!H136</f>
        <v>0</v>
      </c>
      <c r="I136" s="1260">
        <f>'Obrazac 2 - analitika NP'!I136+'Obrazac 2 - analitika PPN1'!I136</f>
        <v>0</v>
      </c>
      <c r="J136" s="1009" t="e">
        <f t="shared" si="17"/>
        <v>#DIV/0!</v>
      </c>
      <c r="K136" s="1010" t="e">
        <f t="shared" si="18"/>
        <v>#DIV/0!</v>
      </c>
    </row>
    <row r="137" spans="2:11" s="1017" customFormat="1" ht="15" customHeight="1" outlineLevel="1">
      <c r="B137" s="1027" t="s">
        <v>1386</v>
      </c>
      <c r="C137" s="1007" t="s">
        <v>1387</v>
      </c>
      <c r="D137" s="1011">
        <v>613512</v>
      </c>
      <c r="E137" s="1269">
        <f>'Obrazac 2 - analitika NP'!E137+'Obrazac 2 - analitika PPN1'!E137</f>
        <v>14850</v>
      </c>
      <c r="F137" s="1262">
        <f>'Obrazac 2 - analitika NP'!F137+'Obrazac 2 - analitika PPN1'!F137</f>
        <v>-2500</v>
      </c>
      <c r="G137" s="1269">
        <f>'Obrazac 2 - analitika NP'!G137+'Obrazac 2 - analitika PPN1'!G137</f>
        <v>12350</v>
      </c>
      <c r="H137" s="1263">
        <f>'Obrazac 2 - analitika NP'!H137+'Obrazac 2 - analitika PPN1'!H137</f>
        <v>9929.130000000001</v>
      </c>
      <c r="I137" s="1260">
        <f>'Obrazac 2 - analitika NP'!I137+'Obrazac 2 - analitika PPN1'!I137</f>
        <v>10735.960000000001</v>
      </c>
      <c r="J137" s="1009">
        <f t="shared" si="17"/>
        <v>0.80397813765182191</v>
      </c>
      <c r="K137" s="1010">
        <f t="shared" si="18"/>
        <v>0.92484789436622339</v>
      </c>
    </row>
    <row r="138" spans="2:11" s="1017" customFormat="1" ht="15" customHeight="1" outlineLevel="1">
      <c r="B138" s="1027" t="s">
        <v>1388</v>
      </c>
      <c r="C138" s="1007" t="s">
        <v>1389</v>
      </c>
      <c r="D138" s="1011">
        <v>613513</v>
      </c>
      <c r="E138" s="1269">
        <f>'Obrazac 2 - analitika NP'!E138+'Obrazac 2 - analitika PPN1'!E138</f>
        <v>800</v>
      </c>
      <c r="F138" s="1262">
        <f>'Obrazac 2 - analitika NP'!F138+'Obrazac 2 - analitika PPN1'!F138</f>
        <v>-150</v>
      </c>
      <c r="G138" s="1269">
        <f>'Obrazac 2 - analitika NP'!G138+'Obrazac 2 - analitika PPN1'!G138</f>
        <v>650</v>
      </c>
      <c r="H138" s="1263">
        <f>'Obrazac 2 - analitika NP'!H138+'Obrazac 2 - analitika PPN1'!H138</f>
        <v>499.94</v>
      </c>
      <c r="I138" s="1260">
        <f>'Obrazac 2 - analitika NP'!I138+'Obrazac 2 - analitika PPN1'!I138</f>
        <v>413.97999999999996</v>
      </c>
      <c r="J138" s="1009">
        <f t="shared" si="17"/>
        <v>0.76913846153846155</v>
      </c>
      <c r="K138" s="1010">
        <f t="shared" si="18"/>
        <v>1.2076428812986135</v>
      </c>
    </row>
    <row r="139" spans="2:11" s="1017" customFormat="1" ht="15" customHeight="1" outlineLevel="1">
      <c r="B139" s="1027" t="s">
        <v>1390</v>
      </c>
      <c r="C139" s="1007" t="s">
        <v>1391</v>
      </c>
      <c r="D139" s="1011">
        <v>613514</v>
      </c>
      <c r="E139" s="1269">
        <f>'Obrazac 2 - analitika NP'!E139+'Obrazac 2 - analitika PPN1'!E139</f>
        <v>0</v>
      </c>
      <c r="F139" s="1262">
        <f>'Obrazac 2 - analitika NP'!F139+'Obrazac 2 - analitika PPN1'!F139</f>
        <v>0</v>
      </c>
      <c r="G139" s="1269">
        <f>'Obrazac 2 - analitika NP'!G139+'Obrazac 2 - analitika PPN1'!G139</f>
        <v>0</v>
      </c>
      <c r="H139" s="1263">
        <f>'Obrazac 2 - analitika NP'!H139+'Obrazac 2 - analitika PPN1'!H139</f>
        <v>0</v>
      </c>
      <c r="I139" s="1260">
        <f>'Obrazac 2 - analitika NP'!I139+'Obrazac 2 - analitika PPN1'!I139</f>
        <v>0</v>
      </c>
      <c r="J139" s="1009" t="e">
        <f t="shared" si="17"/>
        <v>#DIV/0!</v>
      </c>
      <c r="K139" s="1010" t="e">
        <f t="shared" si="18"/>
        <v>#DIV/0!</v>
      </c>
    </row>
    <row r="140" spans="2:11" s="1017" customFormat="1" ht="15" customHeight="1" outlineLevel="1">
      <c r="B140" s="1027" t="s">
        <v>1392</v>
      </c>
      <c r="C140" s="1007" t="s">
        <v>1393</v>
      </c>
      <c r="D140" s="1011">
        <v>613521</v>
      </c>
      <c r="E140" s="1269">
        <f>'Obrazac 2 - analitika NP'!E140+'Obrazac 2 - analitika PPN1'!E140</f>
        <v>3450</v>
      </c>
      <c r="F140" s="1262">
        <f>'Obrazac 2 - analitika NP'!F140+'Obrazac 2 - analitika PPN1'!F140</f>
        <v>-200</v>
      </c>
      <c r="G140" s="1269">
        <f>'Obrazac 2 - analitika NP'!G140+'Obrazac 2 - analitika PPN1'!G140</f>
        <v>3250</v>
      </c>
      <c r="H140" s="1263">
        <f>'Obrazac 2 - analitika NP'!H140+'Obrazac 2 - analitika PPN1'!H140</f>
        <v>2600.98</v>
      </c>
      <c r="I140" s="1260">
        <f>'Obrazac 2 - analitika NP'!I140+'Obrazac 2 - analitika PPN1'!I140</f>
        <v>0</v>
      </c>
      <c r="J140" s="1009">
        <f t="shared" si="17"/>
        <v>0.80030153846153851</v>
      </c>
      <c r="K140" s="1010" t="e">
        <f t="shared" si="18"/>
        <v>#DIV/0!</v>
      </c>
    </row>
    <row r="141" spans="2:11" s="1017" customFormat="1" ht="15" customHeight="1" outlineLevel="1">
      <c r="B141" s="1027" t="s">
        <v>1394</v>
      </c>
      <c r="C141" s="1007" t="s">
        <v>1395</v>
      </c>
      <c r="D141" s="1011">
        <v>613522</v>
      </c>
      <c r="E141" s="1269">
        <f>'Obrazac 2 - analitika NP'!E141+'Obrazac 2 - analitika PPN1'!E141</f>
        <v>0</v>
      </c>
      <c r="F141" s="1262">
        <f>'Obrazac 2 - analitika NP'!F141+'Obrazac 2 - analitika PPN1'!F141</f>
        <v>0</v>
      </c>
      <c r="G141" s="1269">
        <f>'Obrazac 2 - analitika NP'!G141+'Obrazac 2 - analitika PPN1'!G141</f>
        <v>0</v>
      </c>
      <c r="H141" s="1263">
        <f>'Obrazac 2 - analitika NP'!H141+'Obrazac 2 - analitika PPN1'!H141</f>
        <v>0</v>
      </c>
      <c r="I141" s="1260">
        <f>'Obrazac 2 - analitika NP'!I141+'Obrazac 2 - analitika PPN1'!I141</f>
        <v>0</v>
      </c>
      <c r="J141" s="1009" t="e">
        <f t="shared" si="17"/>
        <v>#DIV/0!</v>
      </c>
      <c r="K141" s="1010" t="e">
        <f t="shared" si="18"/>
        <v>#DIV/0!</v>
      </c>
    </row>
    <row r="142" spans="2:11" s="1017" customFormat="1" ht="15" customHeight="1" outlineLevel="1">
      <c r="B142" s="1027" t="s">
        <v>1396</v>
      </c>
      <c r="C142" s="1007" t="s">
        <v>1397</v>
      </c>
      <c r="D142" s="1011">
        <v>613523</v>
      </c>
      <c r="E142" s="1269">
        <f>'Obrazac 2 - analitika NP'!E142+'Obrazac 2 - analitika PPN1'!E142</f>
        <v>700</v>
      </c>
      <c r="F142" s="1262">
        <f>'Obrazac 2 - analitika NP'!F142+'Obrazac 2 - analitika PPN1'!F142</f>
        <v>-150</v>
      </c>
      <c r="G142" s="1269">
        <f>'Obrazac 2 - analitika NP'!G142+'Obrazac 2 - analitika PPN1'!G142</f>
        <v>550</v>
      </c>
      <c r="H142" s="1263">
        <f>'Obrazac 2 - analitika NP'!H142+'Obrazac 2 - analitika PPN1'!H142</f>
        <v>500.68</v>
      </c>
      <c r="I142" s="1260">
        <f>'Obrazac 2 - analitika NP'!I142+'Obrazac 2 - analitika PPN1'!I142</f>
        <v>620.83000000000004</v>
      </c>
      <c r="J142" s="1009">
        <f t="shared" si="17"/>
        <v>0.91032727272727276</v>
      </c>
      <c r="K142" s="1010">
        <f t="shared" si="18"/>
        <v>0.8064687595638097</v>
      </c>
    </row>
    <row r="143" spans="2:11" s="1017" customFormat="1" ht="15" customHeight="1" outlineLevel="1">
      <c r="B143" s="1027" t="s">
        <v>1398</v>
      </c>
      <c r="C143" s="1007" t="s">
        <v>1399</v>
      </c>
      <c r="D143" s="1011">
        <v>613524</v>
      </c>
      <c r="E143" s="1269">
        <f>'Obrazac 2 - analitika NP'!E143+'Obrazac 2 - analitika PPN1'!E143</f>
        <v>200</v>
      </c>
      <c r="F143" s="1262">
        <f>'Obrazac 2 - analitika NP'!F143+'Obrazac 2 - analitika PPN1'!F143</f>
        <v>0</v>
      </c>
      <c r="G143" s="1269">
        <f>'Obrazac 2 - analitika NP'!G143+'Obrazac 2 - analitika PPN1'!G143</f>
        <v>200</v>
      </c>
      <c r="H143" s="1263">
        <f>'Obrazac 2 - analitika NP'!H143+'Obrazac 2 - analitika PPN1'!H143</f>
        <v>4</v>
      </c>
      <c r="I143" s="1260">
        <f>'Obrazac 2 - analitika NP'!I143+'Obrazac 2 - analitika PPN1'!I143</f>
        <v>53</v>
      </c>
      <c r="J143" s="1009">
        <f t="shared" si="17"/>
        <v>0.02</v>
      </c>
      <c r="K143" s="1010">
        <f t="shared" si="18"/>
        <v>7.5471698113207544E-2</v>
      </c>
    </row>
    <row r="144" spans="2:11" s="1017" customFormat="1" ht="15" customHeight="1" outlineLevel="1">
      <c r="B144" s="1027" t="s">
        <v>1400</v>
      </c>
      <c r="C144" s="1007" t="s">
        <v>1401</v>
      </c>
      <c r="D144" s="1011">
        <v>613525</v>
      </c>
      <c r="E144" s="1269">
        <f>'Obrazac 2 - analitika NP'!E144+'Obrazac 2 - analitika PPN1'!E144</f>
        <v>0</v>
      </c>
      <c r="F144" s="1262">
        <f>'Obrazac 2 - analitika NP'!F144+'Obrazac 2 - analitika PPN1'!F144</f>
        <v>0</v>
      </c>
      <c r="G144" s="1269">
        <f>'Obrazac 2 - analitika NP'!G144+'Obrazac 2 - analitika PPN1'!G144</f>
        <v>0</v>
      </c>
      <c r="H144" s="1263">
        <f>'Obrazac 2 - analitika NP'!H144+'Obrazac 2 - analitika PPN1'!H144</f>
        <v>0</v>
      </c>
      <c r="I144" s="1260">
        <f>'Obrazac 2 - analitika NP'!I144+'Obrazac 2 - analitika PPN1'!I144</f>
        <v>0</v>
      </c>
      <c r="J144" s="1009" t="e">
        <f t="shared" si="17"/>
        <v>#DIV/0!</v>
      </c>
      <c r="K144" s="1010" t="e">
        <f t="shared" si="18"/>
        <v>#DIV/0!</v>
      </c>
    </row>
    <row r="145" spans="2:11" s="990" customFormat="1" ht="15" customHeight="1">
      <c r="B145" s="999">
        <v>12</v>
      </c>
      <c r="C145" s="1000" t="s">
        <v>42</v>
      </c>
      <c r="D145" s="1001">
        <v>613600</v>
      </c>
      <c r="E145" s="1002">
        <f>SUM(E146:E155)</f>
        <v>24000</v>
      </c>
      <c r="F145" s="1002">
        <f t="shared" ref="F145:I145" si="20">SUM(F146:F155)</f>
        <v>-4400</v>
      </c>
      <c r="G145" s="1002">
        <f t="shared" si="20"/>
        <v>19600</v>
      </c>
      <c r="H145" s="1003">
        <f t="shared" si="20"/>
        <v>17840.099999999999</v>
      </c>
      <c r="I145" s="1003">
        <f t="shared" si="20"/>
        <v>26131.91</v>
      </c>
      <c r="J145" s="1004">
        <f t="shared" si="1"/>
        <v>0.91020918367346937</v>
      </c>
      <c r="K145" s="1005">
        <f t="shared" si="2"/>
        <v>0.68269407019999684</v>
      </c>
    </row>
    <row r="146" spans="2:11" s="1017" customFormat="1" ht="15" customHeight="1" outlineLevel="1">
      <c r="B146" s="1006" t="s">
        <v>1402</v>
      </c>
      <c r="C146" s="1007" t="s">
        <v>1403</v>
      </c>
      <c r="D146" s="1011">
        <v>613611</v>
      </c>
      <c r="E146" s="1261">
        <f>'Obrazac 2 - analitika NP'!E146+'Obrazac 2 - analitika PPN1'!E146</f>
        <v>18700</v>
      </c>
      <c r="F146" s="1258">
        <f>'Obrazac 2 - analitika NP'!F146+'Obrazac 2 - analitika PPN1'!F146</f>
        <v>-2000</v>
      </c>
      <c r="G146" s="1261">
        <f>'Obrazac 2 - analitika NP'!G146+'Obrazac 2 - analitika PPN1'!G146</f>
        <v>16700</v>
      </c>
      <c r="H146" s="1259">
        <f>'Obrazac 2 - analitika NP'!H146+'Obrazac 2 - analitika PPN1'!H146</f>
        <v>15265</v>
      </c>
      <c r="I146" s="1260">
        <f>'Obrazac 2 - analitika NP'!I146+'Obrazac 2 - analitika PPN1'!I146</f>
        <v>23280</v>
      </c>
      <c r="J146" s="1009">
        <f t="shared" si="17"/>
        <v>0.91407185628742516</v>
      </c>
      <c r="K146" s="1010">
        <f t="shared" si="18"/>
        <v>0.65571305841924399</v>
      </c>
    </row>
    <row r="147" spans="2:11" s="1017" customFormat="1" ht="15" customHeight="1" outlineLevel="1">
      <c r="B147" s="1006" t="s">
        <v>1404</v>
      </c>
      <c r="C147" s="1007" t="s">
        <v>1405</v>
      </c>
      <c r="D147" s="1011">
        <v>613612</v>
      </c>
      <c r="E147" s="1261">
        <f>'Obrazac 2 - analitika NP'!E147+'Obrazac 2 - analitika PPN1'!E147</f>
        <v>0</v>
      </c>
      <c r="F147" s="1258">
        <f>'Obrazac 2 - analitika NP'!F147+'Obrazac 2 - analitika PPN1'!F147</f>
        <v>0</v>
      </c>
      <c r="G147" s="1261">
        <f>'Obrazac 2 - analitika NP'!G147+'Obrazac 2 - analitika PPN1'!G147</f>
        <v>0</v>
      </c>
      <c r="H147" s="1259">
        <f>'Obrazac 2 - analitika NP'!H147+'Obrazac 2 - analitika PPN1'!H147</f>
        <v>0</v>
      </c>
      <c r="I147" s="1260">
        <f>'Obrazac 2 - analitika NP'!I147+'Obrazac 2 - analitika PPN1'!I147</f>
        <v>0</v>
      </c>
      <c r="J147" s="1009" t="e">
        <f t="shared" si="17"/>
        <v>#DIV/0!</v>
      </c>
      <c r="K147" s="1010" t="e">
        <f t="shared" si="18"/>
        <v>#DIV/0!</v>
      </c>
    </row>
    <row r="148" spans="2:11" s="1017" customFormat="1" ht="15" customHeight="1" outlineLevel="1">
      <c r="B148" s="1006" t="s">
        <v>1406</v>
      </c>
      <c r="C148" s="1007" t="s">
        <v>1407</v>
      </c>
      <c r="D148" s="1011">
        <v>613613</v>
      </c>
      <c r="E148" s="1261">
        <f>'Obrazac 2 - analitika NP'!E148+'Obrazac 2 - analitika PPN1'!E148</f>
        <v>1800</v>
      </c>
      <c r="F148" s="1258">
        <f>'Obrazac 2 - analitika NP'!F148+'Obrazac 2 - analitika PPN1'!F148</f>
        <v>100</v>
      </c>
      <c r="G148" s="1261">
        <f>'Obrazac 2 - analitika NP'!G148+'Obrazac 2 - analitika PPN1'!G148</f>
        <v>1900</v>
      </c>
      <c r="H148" s="1259">
        <f>'Obrazac 2 - analitika NP'!H148+'Obrazac 2 - analitika PPN1'!H148</f>
        <v>1875</v>
      </c>
      <c r="I148" s="1260">
        <f>'Obrazac 2 - analitika NP'!I148+'Obrazac 2 - analitika PPN1'!I148</f>
        <v>1800</v>
      </c>
      <c r="J148" s="1009">
        <f t="shared" si="17"/>
        <v>0.98684210526315785</v>
      </c>
      <c r="K148" s="1010">
        <f t="shared" si="18"/>
        <v>1.0416666666666667</v>
      </c>
    </row>
    <row r="149" spans="2:11" s="1017" customFormat="1" ht="15" customHeight="1" outlineLevel="1">
      <c r="B149" s="1006" t="s">
        <v>1408</v>
      </c>
      <c r="C149" s="1007" t="s">
        <v>1409</v>
      </c>
      <c r="D149" s="1011">
        <v>613614</v>
      </c>
      <c r="E149" s="1261">
        <f>'Obrazac 2 - analitika NP'!E149+'Obrazac 2 - analitika PPN1'!E149</f>
        <v>3500</v>
      </c>
      <c r="F149" s="1258">
        <f>'Obrazac 2 - analitika NP'!F149+'Obrazac 2 - analitika PPN1'!F149</f>
        <v>-2500</v>
      </c>
      <c r="G149" s="1261">
        <f>'Obrazac 2 - analitika NP'!G149+'Obrazac 2 - analitika PPN1'!G149</f>
        <v>1000</v>
      </c>
      <c r="H149" s="1259">
        <f>'Obrazac 2 - analitika NP'!H149+'Obrazac 2 - analitika PPN1'!H149</f>
        <v>700.09999999999991</v>
      </c>
      <c r="I149" s="1260">
        <f>'Obrazac 2 - analitika NP'!I149+'Obrazac 2 - analitika PPN1'!I149</f>
        <v>1051.9100000000001</v>
      </c>
      <c r="J149" s="1009">
        <f t="shared" si="17"/>
        <v>0.70009999999999994</v>
      </c>
      <c r="K149" s="1010">
        <f t="shared" si="18"/>
        <v>0.66555123537184724</v>
      </c>
    </row>
    <row r="150" spans="2:11" s="1017" customFormat="1" ht="15" customHeight="1" outlineLevel="1">
      <c r="B150" s="1006" t="s">
        <v>1410</v>
      </c>
      <c r="C150" s="1007" t="s">
        <v>1411</v>
      </c>
      <c r="D150" s="1011">
        <v>613615</v>
      </c>
      <c r="E150" s="1261">
        <f>'Obrazac 2 - analitika NP'!E150+'Obrazac 2 - analitika PPN1'!E150</f>
        <v>0</v>
      </c>
      <c r="F150" s="1258">
        <f>'Obrazac 2 - analitika NP'!F150+'Obrazac 2 - analitika PPN1'!F150</f>
        <v>0</v>
      </c>
      <c r="G150" s="1261">
        <f>'Obrazac 2 - analitika NP'!G150+'Obrazac 2 - analitika PPN1'!G150</f>
        <v>0</v>
      </c>
      <c r="H150" s="1259">
        <f>'Obrazac 2 - analitika NP'!H150+'Obrazac 2 - analitika PPN1'!H150</f>
        <v>0</v>
      </c>
      <c r="I150" s="1260">
        <f>'Obrazac 2 - analitika NP'!I150+'Obrazac 2 - analitika PPN1'!I150</f>
        <v>0</v>
      </c>
      <c r="J150" s="1009" t="e">
        <f t="shared" si="17"/>
        <v>#DIV/0!</v>
      </c>
      <c r="K150" s="1010" t="e">
        <f t="shared" si="18"/>
        <v>#DIV/0!</v>
      </c>
    </row>
    <row r="151" spans="2:11" s="1017" customFormat="1" ht="15" customHeight="1" outlineLevel="1">
      <c r="B151" s="1006" t="s">
        <v>1412</v>
      </c>
      <c r="C151" s="1007" t="s">
        <v>1413</v>
      </c>
      <c r="D151" s="1011">
        <v>613616</v>
      </c>
      <c r="E151" s="1261">
        <f>'Obrazac 2 - analitika NP'!E151+'Obrazac 2 - analitika PPN1'!E151</f>
        <v>0</v>
      </c>
      <c r="F151" s="1258">
        <f>'Obrazac 2 - analitika NP'!F151+'Obrazac 2 - analitika PPN1'!F151</f>
        <v>0</v>
      </c>
      <c r="G151" s="1261">
        <f>'Obrazac 2 - analitika NP'!G151+'Obrazac 2 - analitika PPN1'!G151</f>
        <v>0</v>
      </c>
      <c r="H151" s="1259">
        <f>'Obrazac 2 - analitika NP'!H151+'Obrazac 2 - analitika PPN1'!H151</f>
        <v>0</v>
      </c>
      <c r="I151" s="1260">
        <f>'Obrazac 2 - analitika NP'!I151+'Obrazac 2 - analitika PPN1'!I151</f>
        <v>0</v>
      </c>
      <c r="J151" s="1009" t="e">
        <f t="shared" si="17"/>
        <v>#DIV/0!</v>
      </c>
      <c r="K151" s="1010" t="e">
        <f t="shared" si="18"/>
        <v>#DIV/0!</v>
      </c>
    </row>
    <row r="152" spans="2:11" s="1017" customFormat="1" ht="15" customHeight="1" outlineLevel="1">
      <c r="B152" s="1006" t="s">
        <v>1414</v>
      </c>
      <c r="C152" s="1007" t="s">
        <v>1415</v>
      </c>
      <c r="D152" s="1011">
        <v>613621</v>
      </c>
      <c r="E152" s="1261">
        <f>'Obrazac 2 - analitika NP'!E152+'Obrazac 2 - analitika PPN1'!E152</f>
        <v>0</v>
      </c>
      <c r="F152" s="1258">
        <f>'Obrazac 2 - analitika NP'!F152+'Obrazac 2 - analitika PPN1'!F152</f>
        <v>0</v>
      </c>
      <c r="G152" s="1261">
        <f>'Obrazac 2 - analitika NP'!G152+'Obrazac 2 - analitika PPN1'!G152</f>
        <v>0</v>
      </c>
      <c r="H152" s="1259">
        <f>'Obrazac 2 - analitika NP'!H152+'Obrazac 2 - analitika PPN1'!H152</f>
        <v>0</v>
      </c>
      <c r="I152" s="1260">
        <f>'Obrazac 2 - analitika NP'!I152+'Obrazac 2 - analitika PPN1'!I152</f>
        <v>0</v>
      </c>
      <c r="J152" s="1009" t="e">
        <f t="shared" si="17"/>
        <v>#DIV/0!</v>
      </c>
      <c r="K152" s="1010" t="e">
        <f t="shared" si="18"/>
        <v>#DIV/0!</v>
      </c>
    </row>
    <row r="153" spans="2:11" s="1017" customFormat="1" ht="15" customHeight="1" outlineLevel="1">
      <c r="B153" s="1006" t="s">
        <v>1416</v>
      </c>
      <c r="C153" s="1007" t="s">
        <v>1417</v>
      </c>
      <c r="D153" s="1011">
        <v>613622</v>
      </c>
      <c r="E153" s="1261">
        <f>'Obrazac 2 - analitika NP'!E153+'Obrazac 2 - analitika PPN1'!E153</f>
        <v>0</v>
      </c>
      <c r="F153" s="1258">
        <f>'Obrazac 2 - analitika NP'!F153+'Obrazac 2 - analitika PPN1'!F153</f>
        <v>0</v>
      </c>
      <c r="G153" s="1261">
        <f>'Obrazac 2 - analitika NP'!G153+'Obrazac 2 - analitika PPN1'!G153</f>
        <v>0</v>
      </c>
      <c r="H153" s="1259">
        <f>'Obrazac 2 - analitika NP'!H153+'Obrazac 2 - analitika PPN1'!H153</f>
        <v>0</v>
      </c>
      <c r="I153" s="1260">
        <f>'Obrazac 2 - analitika NP'!I153+'Obrazac 2 - analitika PPN1'!I153</f>
        <v>0</v>
      </c>
      <c r="J153" s="1009" t="e">
        <f t="shared" si="17"/>
        <v>#DIV/0!</v>
      </c>
      <c r="K153" s="1010" t="e">
        <f t="shared" si="18"/>
        <v>#DIV/0!</v>
      </c>
    </row>
    <row r="154" spans="2:11" s="1017" customFormat="1" ht="15" customHeight="1" outlineLevel="1">
      <c r="B154" s="1006" t="s">
        <v>1418</v>
      </c>
      <c r="C154" s="1007" t="s">
        <v>1419</v>
      </c>
      <c r="D154" s="1011">
        <v>613623</v>
      </c>
      <c r="E154" s="1261">
        <f>'Obrazac 2 - analitika NP'!E154+'Obrazac 2 - analitika PPN1'!E154</f>
        <v>0</v>
      </c>
      <c r="F154" s="1258">
        <f>'Obrazac 2 - analitika NP'!F154+'Obrazac 2 - analitika PPN1'!F154</f>
        <v>0</v>
      </c>
      <c r="G154" s="1261">
        <f>'Obrazac 2 - analitika NP'!G154+'Obrazac 2 - analitika PPN1'!G154</f>
        <v>0</v>
      </c>
      <c r="H154" s="1259">
        <f>'Obrazac 2 - analitika NP'!H154+'Obrazac 2 - analitika PPN1'!H154</f>
        <v>0</v>
      </c>
      <c r="I154" s="1260">
        <f>'Obrazac 2 - analitika NP'!I154+'Obrazac 2 - analitika PPN1'!I154</f>
        <v>0</v>
      </c>
      <c r="J154" s="1009" t="e">
        <f t="shared" si="17"/>
        <v>#DIV/0!</v>
      </c>
      <c r="K154" s="1010" t="e">
        <f t="shared" si="18"/>
        <v>#DIV/0!</v>
      </c>
    </row>
    <row r="155" spans="2:11" s="1017" customFormat="1" ht="15" customHeight="1" outlineLevel="1">
      <c r="B155" s="1006" t="s">
        <v>1420</v>
      </c>
      <c r="C155" s="1007" t="s">
        <v>1421</v>
      </c>
      <c r="D155" s="1011">
        <v>613624</v>
      </c>
      <c r="E155" s="1261">
        <f>'Obrazac 2 - analitika NP'!E155+'Obrazac 2 - analitika PPN1'!E155</f>
        <v>0</v>
      </c>
      <c r="F155" s="1258">
        <f>'Obrazac 2 - analitika NP'!F155+'Obrazac 2 - analitika PPN1'!F155</f>
        <v>0</v>
      </c>
      <c r="G155" s="1261">
        <f>'Obrazac 2 - analitika NP'!G155+'Obrazac 2 - analitika PPN1'!G155</f>
        <v>0</v>
      </c>
      <c r="H155" s="1259">
        <f>'Obrazac 2 - analitika NP'!H155+'Obrazac 2 - analitika PPN1'!H155</f>
        <v>0</v>
      </c>
      <c r="I155" s="1260">
        <f>'Obrazac 2 - analitika NP'!I155+'Obrazac 2 - analitika PPN1'!I155</f>
        <v>0</v>
      </c>
      <c r="J155" s="1009" t="e">
        <f t="shared" si="17"/>
        <v>#DIV/0!</v>
      </c>
      <c r="K155" s="1010" t="e">
        <f t="shared" si="18"/>
        <v>#DIV/0!</v>
      </c>
    </row>
    <row r="156" spans="2:11" s="990" customFormat="1" ht="15" customHeight="1">
      <c r="B156" s="1042">
        <v>13</v>
      </c>
      <c r="C156" s="1043" t="s">
        <v>296</v>
      </c>
      <c r="D156" s="1044">
        <v>613700</v>
      </c>
      <c r="E156" s="1002">
        <f>SUM(E157:E169)</f>
        <v>13000</v>
      </c>
      <c r="F156" s="1002">
        <f t="shared" ref="F156:I156" si="21">SUM(F157:F169)</f>
        <v>-500</v>
      </c>
      <c r="G156" s="1002">
        <f t="shared" si="21"/>
        <v>12500</v>
      </c>
      <c r="H156" s="1003">
        <f t="shared" si="21"/>
        <v>10678.470000000001</v>
      </c>
      <c r="I156" s="1003">
        <f t="shared" si="21"/>
        <v>9580.2199999999975</v>
      </c>
      <c r="J156" s="1004">
        <f t="shared" si="1"/>
        <v>0.85427760000000008</v>
      </c>
      <c r="K156" s="1005">
        <f t="shared" si="2"/>
        <v>1.1146372421510158</v>
      </c>
    </row>
    <row r="157" spans="2:11" s="1017" customFormat="1" ht="15" customHeight="1" outlineLevel="1">
      <c r="B157" s="1027" t="s">
        <v>1422</v>
      </c>
      <c r="C157" s="1007" t="s">
        <v>1423</v>
      </c>
      <c r="D157" s="1011">
        <v>613711</v>
      </c>
      <c r="E157" s="1269">
        <f>'Obrazac 2 - analitika NP'!E157+'Obrazac 2 - analitika PPN1'!E157</f>
        <v>0</v>
      </c>
      <c r="F157" s="1262">
        <f>'Obrazac 2 - analitika NP'!F157+'Obrazac 2 - analitika PPN1'!F157</f>
        <v>0</v>
      </c>
      <c r="G157" s="1269">
        <f>'Obrazac 2 - analitika NP'!G157+'Obrazac 2 - analitika PPN1'!G157</f>
        <v>0</v>
      </c>
      <c r="H157" s="1263">
        <f>'Obrazac 2 - analitika NP'!H157+'Obrazac 2 - analitika PPN1'!H157</f>
        <v>0</v>
      </c>
      <c r="I157" s="1260">
        <f>'Obrazac 2 - analitika NP'!I157+'Obrazac 2 - analitika PPN1'!I157</f>
        <v>0</v>
      </c>
      <c r="J157" s="1009" t="e">
        <f t="shared" si="17"/>
        <v>#DIV/0!</v>
      </c>
      <c r="K157" s="1010" t="e">
        <f t="shared" si="18"/>
        <v>#DIV/0!</v>
      </c>
    </row>
    <row r="158" spans="2:11" s="1017" customFormat="1" ht="15" customHeight="1" outlineLevel="1">
      <c r="B158" s="1027" t="s">
        <v>1424</v>
      </c>
      <c r="C158" s="1007" t="s">
        <v>1425</v>
      </c>
      <c r="D158" s="1011">
        <v>613712</v>
      </c>
      <c r="E158" s="1269">
        <f>'Obrazac 2 - analitika NP'!E158+'Obrazac 2 - analitika PPN1'!E158</f>
        <v>2100</v>
      </c>
      <c r="F158" s="1262">
        <f>'Obrazac 2 - analitika NP'!F158+'Obrazac 2 - analitika PPN1'!F158</f>
        <v>1200</v>
      </c>
      <c r="G158" s="1269">
        <f>'Obrazac 2 - analitika NP'!G158+'Obrazac 2 - analitika PPN1'!G158</f>
        <v>3300</v>
      </c>
      <c r="H158" s="1263">
        <f>'Obrazac 2 - analitika NP'!H158+'Obrazac 2 - analitika PPN1'!H158</f>
        <v>3255.96</v>
      </c>
      <c r="I158" s="1260">
        <f>'Obrazac 2 - analitika NP'!I158+'Obrazac 2 - analitika PPN1'!I158</f>
        <v>1151.57</v>
      </c>
      <c r="J158" s="1009">
        <f t="shared" si="17"/>
        <v>0.98665454545454545</v>
      </c>
      <c r="K158" s="1010">
        <f t="shared" si="18"/>
        <v>2.8274095365457597</v>
      </c>
    </row>
    <row r="159" spans="2:11" s="1017" customFormat="1" ht="15" customHeight="1" outlineLevel="1">
      <c r="B159" s="1027" t="s">
        <v>1426</v>
      </c>
      <c r="C159" s="1007" t="s">
        <v>1427</v>
      </c>
      <c r="D159" s="1011">
        <v>613713</v>
      </c>
      <c r="E159" s="1269">
        <f>'Obrazac 2 - analitika NP'!E159+'Obrazac 2 - analitika PPN1'!E159</f>
        <v>5800</v>
      </c>
      <c r="F159" s="1262">
        <f>'Obrazac 2 - analitika NP'!F159+'Obrazac 2 - analitika PPN1'!F159</f>
        <v>-1400</v>
      </c>
      <c r="G159" s="1269">
        <f>'Obrazac 2 - analitika NP'!G159+'Obrazac 2 - analitika PPN1'!G159</f>
        <v>4400</v>
      </c>
      <c r="H159" s="1263">
        <f>'Obrazac 2 - analitika NP'!H159+'Obrazac 2 - analitika PPN1'!H159</f>
        <v>4148.21</v>
      </c>
      <c r="I159" s="1260">
        <f>'Obrazac 2 - analitika NP'!I159+'Obrazac 2 - analitika PPN1'!I159</f>
        <v>5629.7599999999984</v>
      </c>
      <c r="J159" s="1009">
        <f t="shared" si="17"/>
        <v>0.94277500000000003</v>
      </c>
      <c r="K159" s="1010">
        <f t="shared" si="18"/>
        <v>0.73683602853407626</v>
      </c>
    </row>
    <row r="160" spans="2:11" s="1017" customFormat="1" ht="15" customHeight="1" outlineLevel="1">
      <c r="B160" s="1027" t="s">
        <v>1428</v>
      </c>
      <c r="C160" s="1007" t="s">
        <v>1429</v>
      </c>
      <c r="D160" s="1011">
        <v>613714</v>
      </c>
      <c r="E160" s="1269">
        <f>'Obrazac 2 - analitika NP'!E160+'Obrazac 2 - analitika PPN1'!E160</f>
        <v>0</v>
      </c>
      <c r="F160" s="1262">
        <f>'Obrazac 2 - analitika NP'!F160+'Obrazac 2 - analitika PPN1'!F160</f>
        <v>0</v>
      </c>
      <c r="G160" s="1269">
        <f>'Obrazac 2 - analitika NP'!G160+'Obrazac 2 - analitika PPN1'!G160</f>
        <v>0</v>
      </c>
      <c r="H160" s="1263">
        <f>'Obrazac 2 - analitika NP'!H160+'Obrazac 2 - analitika PPN1'!H160</f>
        <v>0</v>
      </c>
      <c r="I160" s="1260">
        <f>'Obrazac 2 - analitika NP'!I160+'Obrazac 2 - analitika PPN1'!I160</f>
        <v>0</v>
      </c>
      <c r="J160" s="1009" t="e">
        <f t="shared" si="17"/>
        <v>#DIV/0!</v>
      </c>
      <c r="K160" s="1010" t="e">
        <f t="shared" si="18"/>
        <v>#DIV/0!</v>
      </c>
    </row>
    <row r="161" spans="2:11" s="1017" customFormat="1" ht="15" customHeight="1" outlineLevel="1">
      <c r="B161" s="1027" t="s">
        <v>1430</v>
      </c>
      <c r="C161" s="1007" t="s">
        <v>1431</v>
      </c>
      <c r="D161" s="1011">
        <v>613718</v>
      </c>
      <c r="E161" s="1269">
        <f>'Obrazac 2 - analitika NP'!E161+'Obrazac 2 - analitika PPN1'!E161</f>
        <v>400</v>
      </c>
      <c r="F161" s="1262">
        <f>'Obrazac 2 - analitika NP'!F161+'Obrazac 2 - analitika PPN1'!F161</f>
        <v>-200</v>
      </c>
      <c r="G161" s="1269">
        <f>'Obrazac 2 - analitika NP'!G161+'Obrazac 2 - analitika PPN1'!G161</f>
        <v>200</v>
      </c>
      <c r="H161" s="1263">
        <f>'Obrazac 2 - analitika NP'!H161+'Obrazac 2 - analitika PPN1'!H161</f>
        <v>18.8</v>
      </c>
      <c r="I161" s="1260">
        <f>'Obrazac 2 - analitika NP'!I161+'Obrazac 2 - analitika PPN1'!I161</f>
        <v>0</v>
      </c>
      <c r="J161" s="1009">
        <f t="shared" si="17"/>
        <v>9.4E-2</v>
      </c>
      <c r="K161" s="1010" t="e">
        <f t="shared" si="18"/>
        <v>#DIV/0!</v>
      </c>
    </row>
    <row r="162" spans="2:11" s="1017" customFormat="1" ht="15" customHeight="1" outlineLevel="1">
      <c r="B162" s="1027" t="s">
        <v>1432</v>
      </c>
      <c r="C162" s="1007" t="s">
        <v>1433</v>
      </c>
      <c r="D162" s="1011">
        <v>613721</v>
      </c>
      <c r="E162" s="1269">
        <f>'Obrazac 2 - analitika NP'!E162+'Obrazac 2 - analitika PPN1'!E162</f>
        <v>0</v>
      </c>
      <c r="F162" s="1262">
        <f>'Obrazac 2 - analitika NP'!F162+'Obrazac 2 - analitika PPN1'!F162</f>
        <v>0</v>
      </c>
      <c r="G162" s="1269">
        <f>'Obrazac 2 - analitika NP'!G162+'Obrazac 2 - analitika PPN1'!G162</f>
        <v>0</v>
      </c>
      <c r="H162" s="1263">
        <f>'Obrazac 2 - analitika NP'!H162+'Obrazac 2 - analitika PPN1'!H162</f>
        <v>0</v>
      </c>
      <c r="I162" s="1260">
        <f>'Obrazac 2 - analitika NP'!I162+'Obrazac 2 - analitika PPN1'!I162</f>
        <v>0</v>
      </c>
      <c r="J162" s="1009" t="e">
        <f t="shared" si="17"/>
        <v>#DIV/0!</v>
      </c>
      <c r="K162" s="1010" t="e">
        <f t="shared" si="18"/>
        <v>#DIV/0!</v>
      </c>
    </row>
    <row r="163" spans="2:11" s="1017" customFormat="1" ht="15" customHeight="1" outlineLevel="1">
      <c r="B163" s="1027" t="s">
        <v>1434</v>
      </c>
      <c r="C163" s="1007" t="s">
        <v>1435</v>
      </c>
      <c r="D163" s="1011">
        <v>613722</v>
      </c>
      <c r="E163" s="1269">
        <f>'Obrazac 2 - analitika NP'!E163+'Obrazac 2 - analitika PPN1'!E163</f>
        <v>1200</v>
      </c>
      <c r="F163" s="1262">
        <f>'Obrazac 2 - analitika NP'!F163+'Obrazac 2 - analitika PPN1'!F163</f>
        <v>700</v>
      </c>
      <c r="G163" s="1269">
        <f>'Obrazac 2 - analitika NP'!G163+'Obrazac 2 - analitika PPN1'!G163</f>
        <v>1900</v>
      </c>
      <c r="H163" s="1263">
        <f>'Obrazac 2 - analitika NP'!H163+'Obrazac 2 - analitika PPN1'!H163</f>
        <v>1358.5</v>
      </c>
      <c r="I163" s="1260">
        <f>'Obrazac 2 - analitika NP'!I163+'Obrazac 2 - analitika PPN1'!I163</f>
        <v>935.03</v>
      </c>
      <c r="J163" s="1009">
        <f t="shared" si="17"/>
        <v>0.71499999999999997</v>
      </c>
      <c r="K163" s="1010">
        <f t="shared" si="18"/>
        <v>1.4528945595328493</v>
      </c>
    </row>
    <row r="164" spans="2:11" s="1017" customFormat="1" ht="15" customHeight="1" outlineLevel="1">
      <c r="B164" s="1027" t="s">
        <v>1436</v>
      </c>
      <c r="C164" s="1007" t="s">
        <v>1437</v>
      </c>
      <c r="D164" s="1011">
        <v>613723</v>
      </c>
      <c r="E164" s="1269">
        <f>'Obrazac 2 - analitika NP'!E164+'Obrazac 2 - analitika PPN1'!E164</f>
        <v>2000</v>
      </c>
      <c r="F164" s="1262">
        <f>'Obrazac 2 - analitika NP'!F164+'Obrazac 2 - analitika PPN1'!F164</f>
        <v>-400</v>
      </c>
      <c r="G164" s="1269">
        <f>'Obrazac 2 - analitika NP'!G164+'Obrazac 2 - analitika PPN1'!G164</f>
        <v>1600</v>
      </c>
      <c r="H164" s="1263">
        <f>'Obrazac 2 - analitika NP'!H164+'Obrazac 2 - analitika PPN1'!H164</f>
        <v>1015.0000000000001</v>
      </c>
      <c r="I164" s="1260">
        <f>'Obrazac 2 - analitika NP'!I164+'Obrazac 2 - analitika PPN1'!I164</f>
        <v>1170.1499999999999</v>
      </c>
      <c r="J164" s="1009">
        <f t="shared" si="17"/>
        <v>0.63437500000000002</v>
      </c>
      <c r="K164" s="1010">
        <f t="shared" si="18"/>
        <v>0.86741016109045865</v>
      </c>
    </row>
    <row r="165" spans="2:11" s="1017" customFormat="1" ht="15" customHeight="1" outlineLevel="1">
      <c r="B165" s="1027" t="s">
        <v>1438</v>
      </c>
      <c r="C165" s="1007" t="s">
        <v>1439</v>
      </c>
      <c r="D165" s="1011">
        <v>613724</v>
      </c>
      <c r="E165" s="1269">
        <f>'Obrazac 2 - analitika NP'!E165+'Obrazac 2 - analitika PPN1'!E165</f>
        <v>0</v>
      </c>
      <c r="F165" s="1262">
        <f>'Obrazac 2 - analitika NP'!F165+'Obrazac 2 - analitika PPN1'!F165</f>
        <v>0</v>
      </c>
      <c r="G165" s="1269">
        <f>'Obrazac 2 - analitika NP'!G165+'Obrazac 2 - analitika PPN1'!G165</f>
        <v>0</v>
      </c>
      <c r="H165" s="1263">
        <f>'Obrazac 2 - analitika NP'!H165+'Obrazac 2 - analitika PPN1'!H165</f>
        <v>0</v>
      </c>
      <c r="I165" s="1260">
        <f>'Obrazac 2 - analitika NP'!I165+'Obrazac 2 - analitika PPN1'!I165</f>
        <v>0</v>
      </c>
      <c r="J165" s="1009" t="e">
        <f t="shared" si="17"/>
        <v>#DIV/0!</v>
      </c>
      <c r="K165" s="1010" t="e">
        <f t="shared" si="18"/>
        <v>#DIV/0!</v>
      </c>
    </row>
    <row r="166" spans="2:11" s="1017" customFormat="1" ht="15" customHeight="1" outlineLevel="1">
      <c r="B166" s="1027" t="s">
        <v>1440</v>
      </c>
      <c r="C166" s="1007" t="s">
        <v>1441</v>
      </c>
      <c r="D166" s="1011">
        <v>613725</v>
      </c>
      <c r="E166" s="1269">
        <f>'Obrazac 2 - analitika NP'!E166+'Obrazac 2 - analitika PPN1'!E166</f>
        <v>0</v>
      </c>
      <c r="F166" s="1262">
        <f>'Obrazac 2 - analitika NP'!F166+'Obrazac 2 - analitika PPN1'!F166</f>
        <v>0</v>
      </c>
      <c r="G166" s="1269">
        <f>'Obrazac 2 - analitika NP'!G166+'Obrazac 2 - analitika PPN1'!G166</f>
        <v>0</v>
      </c>
      <c r="H166" s="1263">
        <f>'Obrazac 2 - analitika NP'!H166+'Obrazac 2 - analitika PPN1'!H166</f>
        <v>0</v>
      </c>
      <c r="I166" s="1260">
        <f>'Obrazac 2 - analitika NP'!I166+'Obrazac 2 - analitika PPN1'!I166</f>
        <v>0</v>
      </c>
      <c r="J166" s="1009" t="e">
        <f t="shared" si="17"/>
        <v>#DIV/0!</v>
      </c>
      <c r="K166" s="1010" t="e">
        <f t="shared" si="18"/>
        <v>#DIV/0!</v>
      </c>
    </row>
    <row r="167" spans="2:11" s="1017" customFormat="1" ht="15" customHeight="1" outlineLevel="1">
      <c r="B167" s="1027" t="s">
        <v>1442</v>
      </c>
      <c r="C167" s="1007" t="s">
        <v>1443</v>
      </c>
      <c r="D167" s="1011">
        <v>613726</v>
      </c>
      <c r="E167" s="1269">
        <f>'Obrazac 2 - analitika NP'!E167+'Obrazac 2 - analitika PPN1'!E167</f>
        <v>1200</v>
      </c>
      <c r="F167" s="1262">
        <f>'Obrazac 2 - analitika NP'!F167+'Obrazac 2 - analitika PPN1'!F167</f>
        <v>-200</v>
      </c>
      <c r="G167" s="1269">
        <f>'Obrazac 2 - analitika NP'!G167+'Obrazac 2 - analitika PPN1'!G167</f>
        <v>1000</v>
      </c>
      <c r="H167" s="1263">
        <f>'Obrazac 2 - analitika NP'!H167+'Obrazac 2 - analitika PPN1'!H167</f>
        <v>882</v>
      </c>
      <c r="I167" s="1260">
        <f>'Obrazac 2 - analitika NP'!I167+'Obrazac 2 - analitika PPN1'!I167</f>
        <v>594</v>
      </c>
      <c r="J167" s="1009">
        <f t="shared" si="17"/>
        <v>0.88200000000000001</v>
      </c>
      <c r="K167" s="1010">
        <f t="shared" si="18"/>
        <v>1.4848484848484849</v>
      </c>
    </row>
    <row r="168" spans="2:11" s="1017" customFormat="1" ht="15" customHeight="1" outlineLevel="1">
      <c r="B168" s="1027" t="s">
        <v>1444</v>
      </c>
      <c r="C168" s="1007" t="s">
        <v>1445</v>
      </c>
      <c r="D168" s="1011">
        <v>613727</v>
      </c>
      <c r="E168" s="1269">
        <f>'Obrazac 2 - analitika NP'!E168+'Obrazac 2 - analitika PPN1'!E168</f>
        <v>0</v>
      </c>
      <c r="F168" s="1262">
        <f>'Obrazac 2 - analitika NP'!F168+'Obrazac 2 - analitika PPN1'!F168</f>
        <v>0</v>
      </c>
      <c r="G168" s="1269">
        <f>'Obrazac 2 - analitika NP'!G168+'Obrazac 2 - analitika PPN1'!G168</f>
        <v>0</v>
      </c>
      <c r="H168" s="1263">
        <f>'Obrazac 2 - analitika NP'!H168+'Obrazac 2 - analitika PPN1'!H168</f>
        <v>0</v>
      </c>
      <c r="I168" s="1260">
        <f>'Obrazac 2 - analitika NP'!I168+'Obrazac 2 - analitika PPN1'!I168</f>
        <v>0</v>
      </c>
      <c r="J168" s="1009" t="e">
        <f t="shared" si="17"/>
        <v>#DIV/0!</v>
      </c>
      <c r="K168" s="1010" t="e">
        <f t="shared" si="18"/>
        <v>#DIV/0!</v>
      </c>
    </row>
    <row r="169" spans="2:11" s="1017" customFormat="1" ht="15" customHeight="1" outlineLevel="1">
      <c r="B169" s="1027" t="s">
        <v>1446</v>
      </c>
      <c r="C169" s="1007" t="s">
        <v>1447</v>
      </c>
      <c r="D169" s="1011">
        <v>613728</v>
      </c>
      <c r="E169" s="1269">
        <f>'Obrazac 2 - analitika NP'!E169+'Obrazac 2 - analitika PPN1'!E169</f>
        <v>300</v>
      </c>
      <c r="F169" s="1262">
        <f>'Obrazac 2 - analitika NP'!F169+'Obrazac 2 - analitika PPN1'!F169</f>
        <v>-200</v>
      </c>
      <c r="G169" s="1269">
        <f>'Obrazac 2 - analitika NP'!G169+'Obrazac 2 - analitika PPN1'!G169</f>
        <v>100</v>
      </c>
      <c r="H169" s="1263">
        <f>'Obrazac 2 - analitika NP'!H169+'Obrazac 2 - analitika PPN1'!H169</f>
        <v>0</v>
      </c>
      <c r="I169" s="1260">
        <f>'Obrazac 2 - analitika NP'!I169+'Obrazac 2 - analitika PPN1'!I169</f>
        <v>99.71</v>
      </c>
      <c r="J169" s="1009">
        <f t="shared" si="17"/>
        <v>0</v>
      </c>
      <c r="K169" s="1010">
        <f t="shared" si="18"/>
        <v>0</v>
      </c>
    </row>
    <row r="170" spans="2:11" s="990" customFormat="1" ht="25.5" customHeight="1">
      <c r="B170" s="999">
        <v>14</v>
      </c>
      <c r="C170" s="1000" t="s">
        <v>295</v>
      </c>
      <c r="D170" s="1001">
        <v>613800</v>
      </c>
      <c r="E170" s="1002">
        <f>SUM(E171:E179)</f>
        <v>4000</v>
      </c>
      <c r="F170" s="1002">
        <f t="shared" ref="F170:I170" si="22">SUM(F171:F179)</f>
        <v>-500</v>
      </c>
      <c r="G170" s="1002">
        <f t="shared" si="22"/>
        <v>3500</v>
      </c>
      <c r="H170" s="1003">
        <f t="shared" si="22"/>
        <v>3135.58</v>
      </c>
      <c r="I170" s="1003">
        <f t="shared" si="22"/>
        <v>3668.16</v>
      </c>
      <c r="J170" s="1004">
        <f t="shared" si="1"/>
        <v>0.89588000000000001</v>
      </c>
      <c r="K170" s="1005">
        <f t="shared" si="2"/>
        <v>0.85481004100148306</v>
      </c>
    </row>
    <row r="171" spans="2:11" ht="15" customHeight="1" outlineLevel="1">
      <c r="B171" s="1006" t="s">
        <v>1448</v>
      </c>
      <c r="C171" s="1007" t="s">
        <v>1449</v>
      </c>
      <c r="D171" s="1011">
        <v>613811</v>
      </c>
      <c r="E171" s="1269">
        <f>'Obrazac 2 - analitika NP'!E171+'Obrazac 2 - analitika PPN1'!E171</f>
        <v>0</v>
      </c>
      <c r="F171" s="1262">
        <f>'Obrazac 2 - analitika NP'!F171+'Obrazac 2 - analitika PPN1'!F171</f>
        <v>0</v>
      </c>
      <c r="G171" s="1269">
        <f>'Obrazac 2 - analitika NP'!G171+'Obrazac 2 - analitika PPN1'!G171</f>
        <v>0</v>
      </c>
      <c r="H171" s="1260">
        <f>'Obrazac 2 - analitika NP'!H171+'Obrazac 2 - analitika PPN1'!H171</f>
        <v>0</v>
      </c>
      <c r="I171" s="1260">
        <f>'Obrazac 2 - analitika NP'!I171+'Obrazac 2 - analitika PPN1'!I171</f>
        <v>0</v>
      </c>
      <c r="J171" s="1009" t="e">
        <f t="shared" si="17"/>
        <v>#DIV/0!</v>
      </c>
      <c r="K171" s="1010" t="e">
        <f t="shared" si="18"/>
        <v>#DIV/0!</v>
      </c>
    </row>
    <row r="172" spans="2:11" ht="15" customHeight="1" outlineLevel="1">
      <c r="B172" s="1006" t="s">
        <v>1450</v>
      </c>
      <c r="C172" s="1007" t="s">
        <v>1451</v>
      </c>
      <c r="D172" s="1011">
        <v>613812</v>
      </c>
      <c r="E172" s="1269">
        <f>'Obrazac 2 - analitika NP'!E172+'Obrazac 2 - analitika PPN1'!E172</f>
        <v>0</v>
      </c>
      <c r="F172" s="1262">
        <f>'Obrazac 2 - analitika NP'!F172+'Obrazac 2 - analitika PPN1'!F172</f>
        <v>0</v>
      </c>
      <c r="G172" s="1269">
        <f>'Obrazac 2 - analitika NP'!G172+'Obrazac 2 - analitika PPN1'!G172</f>
        <v>0</v>
      </c>
      <c r="H172" s="1260">
        <f>'Obrazac 2 - analitika NP'!H172+'Obrazac 2 - analitika PPN1'!H172</f>
        <v>0</v>
      </c>
      <c r="I172" s="1260">
        <f>'Obrazac 2 - analitika NP'!I172+'Obrazac 2 - analitika PPN1'!I172</f>
        <v>0</v>
      </c>
      <c r="J172" s="1009" t="e">
        <f t="shared" si="17"/>
        <v>#DIV/0!</v>
      </c>
      <c r="K172" s="1010" t="e">
        <f t="shared" si="18"/>
        <v>#DIV/0!</v>
      </c>
    </row>
    <row r="173" spans="2:11" ht="15" customHeight="1" outlineLevel="1">
      <c r="B173" s="1006" t="s">
        <v>1452</v>
      </c>
      <c r="C173" s="1007" t="s">
        <v>1453</v>
      </c>
      <c r="D173" s="1011">
        <v>613813</v>
      </c>
      <c r="E173" s="1269">
        <f>'Obrazac 2 - analitika NP'!E173+'Obrazac 2 - analitika PPN1'!E173</f>
        <v>3500</v>
      </c>
      <c r="F173" s="1262">
        <f>'Obrazac 2 - analitika NP'!F173+'Obrazac 2 - analitika PPN1'!F173</f>
        <v>-500</v>
      </c>
      <c r="G173" s="1269">
        <f>'Obrazac 2 - analitika NP'!G173+'Obrazac 2 - analitika PPN1'!G173</f>
        <v>3000</v>
      </c>
      <c r="H173" s="1260">
        <f>'Obrazac 2 - analitika NP'!H173+'Obrazac 2 - analitika PPN1'!H173</f>
        <v>2812.95</v>
      </c>
      <c r="I173" s="1260">
        <f>'Obrazac 2 - analitika NP'!I173+'Obrazac 2 - analitika PPN1'!I173</f>
        <v>3342.81</v>
      </c>
      <c r="J173" s="1009">
        <f t="shared" si="17"/>
        <v>0.93764999999999998</v>
      </c>
      <c r="K173" s="1010">
        <f t="shared" si="18"/>
        <v>0.84149263643461636</v>
      </c>
    </row>
    <row r="174" spans="2:11" ht="15" customHeight="1" outlineLevel="1">
      <c r="B174" s="1006" t="s">
        <v>1454</v>
      </c>
      <c r="C174" s="1007" t="s">
        <v>1455</v>
      </c>
      <c r="D174" s="1011">
        <v>613814</v>
      </c>
      <c r="E174" s="1269">
        <f>'Obrazac 2 - analitika NP'!E174+'Obrazac 2 - analitika PPN1'!E174</f>
        <v>0</v>
      </c>
      <c r="F174" s="1262">
        <f>'Obrazac 2 - analitika NP'!F174+'Obrazac 2 - analitika PPN1'!F174</f>
        <v>0</v>
      </c>
      <c r="G174" s="1269">
        <f>'Obrazac 2 - analitika NP'!G174+'Obrazac 2 - analitika PPN1'!G174</f>
        <v>0</v>
      </c>
      <c r="H174" s="1260">
        <f>'Obrazac 2 - analitika NP'!H174+'Obrazac 2 - analitika PPN1'!H174</f>
        <v>0</v>
      </c>
      <c r="I174" s="1260">
        <f>'Obrazac 2 - analitika NP'!I174+'Obrazac 2 - analitika PPN1'!I174</f>
        <v>0</v>
      </c>
      <c r="J174" s="1009" t="e">
        <f t="shared" si="17"/>
        <v>#DIV/0!</v>
      </c>
      <c r="K174" s="1010" t="e">
        <f t="shared" si="18"/>
        <v>#DIV/0!</v>
      </c>
    </row>
    <row r="175" spans="2:11" ht="15" customHeight="1" outlineLevel="1">
      <c r="B175" s="1006" t="s">
        <v>1456</v>
      </c>
      <c r="C175" s="1007" t="s">
        <v>1457</v>
      </c>
      <c r="D175" s="1011">
        <v>613815</v>
      </c>
      <c r="E175" s="1269">
        <f>'Obrazac 2 - analitika NP'!E175+'Obrazac 2 - analitika PPN1'!E175</f>
        <v>400</v>
      </c>
      <c r="F175" s="1262">
        <f>'Obrazac 2 - analitika NP'!F175+'Obrazac 2 - analitika PPN1'!F175</f>
        <v>0</v>
      </c>
      <c r="G175" s="1269">
        <f>'Obrazac 2 - analitika NP'!G175+'Obrazac 2 - analitika PPN1'!G175</f>
        <v>400</v>
      </c>
      <c r="H175" s="1260">
        <f>'Obrazac 2 - analitika NP'!H175+'Obrazac 2 - analitika PPN1'!H175</f>
        <v>275.52000000000004</v>
      </c>
      <c r="I175" s="1260">
        <f>'Obrazac 2 - analitika NP'!I175+'Obrazac 2 - analitika PPN1'!I175</f>
        <v>291</v>
      </c>
      <c r="J175" s="1009">
        <f t="shared" si="17"/>
        <v>0.68880000000000008</v>
      </c>
      <c r="K175" s="1010">
        <f t="shared" si="18"/>
        <v>0.94680412371134037</v>
      </c>
    </row>
    <row r="176" spans="2:11" ht="15" customHeight="1" outlineLevel="1">
      <c r="B176" s="1006" t="s">
        <v>1458</v>
      </c>
      <c r="C176" s="1007" t="s">
        <v>1459</v>
      </c>
      <c r="D176" s="1011">
        <v>613816</v>
      </c>
      <c r="E176" s="1269">
        <f>'Obrazac 2 - analitika NP'!E176+'Obrazac 2 - analitika PPN1'!E176</f>
        <v>0</v>
      </c>
      <c r="F176" s="1262">
        <f>'Obrazac 2 - analitika NP'!F176+'Obrazac 2 - analitika PPN1'!F176</f>
        <v>0</v>
      </c>
      <c r="G176" s="1269">
        <f>'Obrazac 2 - analitika NP'!G176+'Obrazac 2 - analitika PPN1'!G176</f>
        <v>0</v>
      </c>
      <c r="H176" s="1260">
        <f>'Obrazac 2 - analitika NP'!H176+'Obrazac 2 - analitika PPN1'!H176</f>
        <v>0</v>
      </c>
      <c r="I176" s="1260">
        <f>'Obrazac 2 - analitika NP'!I176+'Obrazac 2 - analitika PPN1'!I176</f>
        <v>0</v>
      </c>
      <c r="J176" s="1009" t="e">
        <f t="shared" si="17"/>
        <v>#DIV/0!</v>
      </c>
      <c r="K176" s="1010" t="e">
        <f t="shared" si="18"/>
        <v>#DIV/0!</v>
      </c>
    </row>
    <row r="177" spans="2:11" ht="15" customHeight="1" outlineLevel="1">
      <c r="B177" s="1006" t="s">
        <v>1460</v>
      </c>
      <c r="C177" s="1007" t="s">
        <v>1461</v>
      </c>
      <c r="D177" s="1011">
        <v>613821</v>
      </c>
      <c r="E177" s="1269">
        <f>'Obrazac 2 - analitika NP'!E177+'Obrazac 2 - analitika PPN1'!E177</f>
        <v>100</v>
      </c>
      <c r="F177" s="1262">
        <f>'Obrazac 2 - analitika NP'!F177+'Obrazac 2 - analitika PPN1'!F177</f>
        <v>0</v>
      </c>
      <c r="G177" s="1269">
        <f>'Obrazac 2 - analitika NP'!G177+'Obrazac 2 - analitika PPN1'!G177</f>
        <v>100</v>
      </c>
      <c r="H177" s="1260">
        <f>'Obrazac 2 - analitika NP'!H177+'Obrazac 2 - analitika PPN1'!H177</f>
        <v>47.11</v>
      </c>
      <c r="I177" s="1260">
        <f>'Obrazac 2 - analitika NP'!I177+'Obrazac 2 - analitika PPN1'!I177</f>
        <v>34.349999999999994</v>
      </c>
      <c r="J177" s="1009">
        <f t="shared" si="17"/>
        <v>0.47110000000000002</v>
      </c>
      <c r="K177" s="1010">
        <f t="shared" si="18"/>
        <v>1.3714701601164485</v>
      </c>
    </row>
    <row r="178" spans="2:11" ht="15" customHeight="1" outlineLevel="1">
      <c r="B178" s="1006" t="s">
        <v>1462</v>
      </c>
      <c r="C178" s="1007" t="s">
        <v>1463</v>
      </c>
      <c r="D178" s="1011">
        <v>613822</v>
      </c>
      <c r="E178" s="1269">
        <f>'Obrazac 2 - analitika NP'!E178+'Obrazac 2 - analitika PPN1'!E178</f>
        <v>0</v>
      </c>
      <c r="F178" s="1262">
        <f>'Obrazac 2 - analitika NP'!F178+'Obrazac 2 - analitika PPN1'!F178</f>
        <v>0</v>
      </c>
      <c r="G178" s="1269">
        <f>'Obrazac 2 - analitika NP'!G178+'Obrazac 2 - analitika PPN1'!G178</f>
        <v>0</v>
      </c>
      <c r="H178" s="1260">
        <f>'Obrazac 2 - analitika NP'!H178+'Obrazac 2 - analitika PPN1'!H178</f>
        <v>0</v>
      </c>
      <c r="I178" s="1260">
        <f>'Obrazac 2 - analitika NP'!I178+'Obrazac 2 - analitika PPN1'!I178</f>
        <v>0</v>
      </c>
      <c r="J178" s="1009" t="e">
        <f t="shared" si="17"/>
        <v>#DIV/0!</v>
      </c>
      <c r="K178" s="1010" t="e">
        <f t="shared" si="18"/>
        <v>#DIV/0!</v>
      </c>
    </row>
    <row r="179" spans="2:11" ht="15" customHeight="1" outlineLevel="1">
      <c r="B179" s="1006" t="s">
        <v>1464</v>
      </c>
      <c r="C179" s="1007" t="s">
        <v>1465</v>
      </c>
      <c r="D179" s="1011">
        <v>613831</v>
      </c>
      <c r="E179" s="1269">
        <f>'Obrazac 2 - analitika NP'!E179+'Obrazac 2 - analitika PPN1'!E179</f>
        <v>0</v>
      </c>
      <c r="F179" s="1262">
        <f>'Obrazac 2 - analitika NP'!F179+'Obrazac 2 - analitika PPN1'!F179</f>
        <v>0</v>
      </c>
      <c r="G179" s="1269">
        <f>'Obrazac 2 - analitika NP'!G179+'Obrazac 2 - analitika PPN1'!G179</f>
        <v>0</v>
      </c>
      <c r="H179" s="1260">
        <f>'Obrazac 2 - analitika NP'!H179+'Obrazac 2 - analitika PPN1'!H179</f>
        <v>0</v>
      </c>
      <c r="I179" s="1260">
        <f>'Obrazac 2 - analitika NP'!I179+'Obrazac 2 - analitika PPN1'!I179</f>
        <v>0</v>
      </c>
      <c r="J179" s="1009" t="e">
        <f t="shared" si="17"/>
        <v>#DIV/0!</v>
      </c>
      <c r="K179" s="1010" t="e">
        <f t="shared" si="18"/>
        <v>#DIV/0!</v>
      </c>
    </row>
    <row r="180" spans="2:11" s="966" customFormat="1" ht="15" customHeight="1">
      <c r="B180" s="1026">
        <v>15</v>
      </c>
      <c r="C180" s="1000" t="s">
        <v>32</v>
      </c>
      <c r="D180" s="1001">
        <v>613900</v>
      </c>
      <c r="E180" s="1002">
        <f>SUM(E181:E248)</f>
        <v>141000</v>
      </c>
      <c r="F180" s="1002">
        <f t="shared" ref="F180:I180" si="23">SUM(F181:F248)</f>
        <v>11000</v>
      </c>
      <c r="G180" s="1002">
        <f t="shared" si="23"/>
        <v>152000</v>
      </c>
      <c r="H180" s="1003">
        <f t="shared" si="23"/>
        <v>139107.68145</v>
      </c>
      <c r="I180" s="1003">
        <f t="shared" si="23"/>
        <v>143073.07854999998</v>
      </c>
      <c r="J180" s="1004">
        <f t="shared" si="1"/>
        <v>0.91518211480263156</v>
      </c>
      <c r="K180" s="1005">
        <f t="shared" si="2"/>
        <v>0.97228411424295891</v>
      </c>
    </row>
    <row r="181" spans="2:11" ht="15" customHeight="1" outlineLevel="1">
      <c r="B181" s="1046" t="s">
        <v>1466</v>
      </c>
      <c r="C181" s="1047" t="s">
        <v>1467</v>
      </c>
      <c r="D181" s="1048">
        <v>613911</v>
      </c>
      <c r="E181" s="1261">
        <f>'Obrazac 2 - analitika NP'!E181+'Obrazac 2 - analitika PPN1'!E181</f>
        <v>0</v>
      </c>
      <c r="F181" s="1258">
        <f>'Obrazac 2 - analitika NP'!F181+'Obrazac 2 - analitika PPN1'!F181</f>
        <v>0</v>
      </c>
      <c r="G181" s="1261">
        <f>'Obrazac 2 - analitika NP'!G181+'Obrazac 2 - analitika PPN1'!G181</f>
        <v>0</v>
      </c>
      <c r="H181" s="1259">
        <f>'Obrazac 2 - analitika NP'!H181+'Obrazac 2 - analitika PPN1'!H181</f>
        <v>0</v>
      </c>
      <c r="I181" s="1260">
        <f>'Obrazac 2 - analitika NP'!I181+'Obrazac 2 - analitika PPN1'!I181</f>
        <v>0</v>
      </c>
      <c r="J181" s="1009" t="e">
        <f t="shared" si="17"/>
        <v>#DIV/0!</v>
      </c>
      <c r="K181" s="1010" t="e">
        <f t="shared" si="18"/>
        <v>#DIV/0!</v>
      </c>
    </row>
    <row r="182" spans="2:11" ht="15" customHeight="1" outlineLevel="1">
      <c r="B182" s="1027" t="s">
        <v>1468</v>
      </c>
      <c r="C182" s="1049" t="s">
        <v>1469</v>
      </c>
      <c r="D182" s="1011">
        <v>613912</v>
      </c>
      <c r="E182" s="1261">
        <f>'Obrazac 2 - analitika NP'!E182+'Obrazac 2 - analitika PPN1'!E182</f>
        <v>0</v>
      </c>
      <c r="F182" s="1258">
        <f>'Obrazac 2 - analitika NP'!F182+'Obrazac 2 - analitika PPN1'!F182</f>
        <v>0</v>
      </c>
      <c r="G182" s="1261">
        <f>'Obrazac 2 - analitika NP'!G182+'Obrazac 2 - analitika PPN1'!G182</f>
        <v>0</v>
      </c>
      <c r="H182" s="1259">
        <f>'Obrazac 2 - analitika NP'!H182+'Obrazac 2 - analitika PPN1'!H182</f>
        <v>0</v>
      </c>
      <c r="I182" s="1260">
        <f>'Obrazac 2 - analitika NP'!I182+'Obrazac 2 - analitika PPN1'!I182</f>
        <v>12495.6</v>
      </c>
      <c r="J182" s="1009" t="e">
        <f t="shared" si="17"/>
        <v>#DIV/0!</v>
      </c>
      <c r="K182" s="1010">
        <f t="shared" si="18"/>
        <v>0</v>
      </c>
    </row>
    <row r="183" spans="2:11" ht="15" customHeight="1" outlineLevel="1">
      <c r="B183" s="1027" t="s">
        <v>1470</v>
      </c>
      <c r="C183" s="1049" t="s">
        <v>1471</v>
      </c>
      <c r="D183" s="1011">
        <v>613913</v>
      </c>
      <c r="E183" s="1261">
        <f>'Obrazac 2 - analitika NP'!E183+'Obrazac 2 - analitika PPN1'!E183</f>
        <v>6800</v>
      </c>
      <c r="F183" s="1258">
        <f>'Obrazac 2 - analitika NP'!F183+'Obrazac 2 - analitika PPN1'!F183</f>
        <v>0</v>
      </c>
      <c r="G183" s="1261">
        <f>'Obrazac 2 - analitika NP'!G183+'Obrazac 2 - analitika PPN1'!G183</f>
        <v>6800</v>
      </c>
      <c r="H183" s="1259">
        <f>'Obrazac 2 - analitika NP'!H183+'Obrazac 2 - analitika PPN1'!H183</f>
        <v>5653.62</v>
      </c>
      <c r="I183" s="1260">
        <f>'Obrazac 2 - analitika NP'!I183+'Obrazac 2 - analitika PPN1'!I183</f>
        <v>1641.97</v>
      </c>
      <c r="J183" s="1009">
        <f t="shared" si="17"/>
        <v>0.83141470588235289</v>
      </c>
      <c r="K183" s="1010">
        <f t="shared" si="18"/>
        <v>3.4431932373916698</v>
      </c>
    </row>
    <row r="184" spans="2:11" ht="15" customHeight="1" outlineLevel="1">
      <c r="B184" s="1027" t="s">
        <v>1472</v>
      </c>
      <c r="C184" s="1049" t="s">
        <v>1473</v>
      </c>
      <c r="D184" s="1011">
        <v>613914</v>
      </c>
      <c r="E184" s="1261">
        <f>'Obrazac 2 - analitika NP'!E184+'Obrazac 2 - analitika PPN1'!E184</f>
        <v>4000</v>
      </c>
      <c r="F184" s="1258">
        <f>'Obrazac 2 - analitika NP'!F184+'Obrazac 2 - analitika PPN1'!F184</f>
        <v>0</v>
      </c>
      <c r="G184" s="1261">
        <f>'Obrazac 2 - analitika NP'!G184+'Obrazac 2 - analitika PPN1'!G184</f>
        <v>4000</v>
      </c>
      <c r="H184" s="1259">
        <f>'Obrazac 2 - analitika NP'!H184+'Obrazac 2 - analitika PPN1'!H184</f>
        <v>3970.7500000000009</v>
      </c>
      <c r="I184" s="1260">
        <f>'Obrazac 2 - analitika NP'!I184+'Obrazac 2 - analitika PPN1'!I184</f>
        <v>9098.3299999999963</v>
      </c>
      <c r="J184" s="1009">
        <f t="shared" si="17"/>
        <v>0.99268750000000028</v>
      </c>
      <c r="K184" s="1010">
        <f t="shared" si="18"/>
        <v>0.43642624525599782</v>
      </c>
    </row>
    <row r="185" spans="2:11" ht="15" customHeight="1" outlineLevel="1">
      <c r="B185" s="1027" t="s">
        <v>1474</v>
      </c>
      <c r="C185" s="1049" t="s">
        <v>1475</v>
      </c>
      <c r="D185" s="1011">
        <v>613915</v>
      </c>
      <c r="E185" s="1261">
        <f>'Obrazac 2 - analitika NP'!E185+'Obrazac 2 - analitika PPN1'!E185</f>
        <v>3500</v>
      </c>
      <c r="F185" s="1258">
        <f>'Obrazac 2 - analitika NP'!F185+'Obrazac 2 - analitika PPN1'!F185</f>
        <v>-800</v>
      </c>
      <c r="G185" s="1261">
        <f>'Obrazac 2 - analitika NP'!G185+'Obrazac 2 - analitika PPN1'!G185</f>
        <v>2700</v>
      </c>
      <c r="H185" s="1259">
        <f>'Obrazac 2 - analitika NP'!H185+'Obrazac 2 - analitika PPN1'!H185</f>
        <v>1548.4</v>
      </c>
      <c r="I185" s="1260">
        <f>'Obrazac 2 - analitika NP'!I185+'Obrazac 2 - analitika PPN1'!I185</f>
        <v>4558.2000000000007</v>
      </c>
      <c r="J185" s="1009">
        <f t="shared" si="17"/>
        <v>0.57348148148148148</v>
      </c>
      <c r="K185" s="1010">
        <f t="shared" si="18"/>
        <v>0.3396954938352858</v>
      </c>
    </row>
    <row r="186" spans="2:11" ht="15" customHeight="1" outlineLevel="1">
      <c r="B186" s="1027" t="s">
        <v>1476</v>
      </c>
      <c r="C186" s="1049" t="s">
        <v>1477</v>
      </c>
      <c r="D186" s="1011">
        <v>613918</v>
      </c>
      <c r="E186" s="1261">
        <f>'Obrazac 2 - analitika NP'!E186+'Obrazac 2 - analitika PPN1'!E186</f>
        <v>1000</v>
      </c>
      <c r="F186" s="1258">
        <f>'Obrazac 2 - analitika NP'!F186+'Obrazac 2 - analitika PPN1'!F186</f>
        <v>0</v>
      </c>
      <c r="G186" s="1261">
        <f>'Obrazac 2 - analitika NP'!G186+'Obrazac 2 - analitika PPN1'!G186</f>
        <v>1000</v>
      </c>
      <c r="H186" s="1259">
        <f>'Obrazac 2 - analitika NP'!H186+'Obrazac 2 - analitika PPN1'!H186</f>
        <v>877.5</v>
      </c>
      <c r="I186" s="1260">
        <f>'Obrazac 2 - analitika NP'!I186+'Obrazac 2 - analitika PPN1'!I186</f>
        <v>0</v>
      </c>
      <c r="J186" s="1009">
        <f t="shared" si="17"/>
        <v>0.87749999999999995</v>
      </c>
      <c r="K186" s="1010" t="e">
        <f t="shared" si="18"/>
        <v>#DIV/0!</v>
      </c>
    </row>
    <row r="187" spans="2:11" ht="15" customHeight="1" outlineLevel="1">
      <c r="B187" s="1027" t="s">
        <v>1478</v>
      </c>
      <c r="C187" s="1049" t="s">
        <v>1479</v>
      </c>
      <c r="D187" s="1011">
        <v>613919</v>
      </c>
      <c r="E187" s="1261">
        <f>'Obrazac 2 - analitika NP'!E187+'Obrazac 2 - analitika PPN1'!E187</f>
        <v>800</v>
      </c>
      <c r="F187" s="1258">
        <f>'Obrazac 2 - analitika NP'!F187+'Obrazac 2 - analitika PPN1'!F187</f>
        <v>-100</v>
      </c>
      <c r="G187" s="1261">
        <f>'Obrazac 2 - analitika NP'!G187+'Obrazac 2 - analitika PPN1'!G187</f>
        <v>700</v>
      </c>
      <c r="H187" s="1259">
        <f>'Obrazac 2 - analitika NP'!H187+'Obrazac 2 - analitika PPN1'!H187</f>
        <v>700</v>
      </c>
      <c r="I187" s="1260">
        <f>'Obrazac 2 - analitika NP'!I187+'Obrazac 2 - analitika PPN1'!I187</f>
        <v>659.99999999999977</v>
      </c>
      <c r="J187" s="1009">
        <f t="shared" si="17"/>
        <v>1</v>
      </c>
      <c r="K187" s="1010">
        <f t="shared" si="18"/>
        <v>1.060606060606061</v>
      </c>
    </row>
    <row r="188" spans="2:11" ht="15" customHeight="1" outlineLevel="1">
      <c r="B188" s="1027" t="s">
        <v>1480</v>
      </c>
      <c r="C188" s="1049" t="s">
        <v>1481</v>
      </c>
      <c r="D188" s="1011">
        <v>613921</v>
      </c>
      <c r="E188" s="1261">
        <f>'Obrazac 2 - analitika NP'!E188+'Obrazac 2 - analitika PPN1'!E188</f>
        <v>0</v>
      </c>
      <c r="F188" s="1258">
        <f>'Obrazac 2 - analitika NP'!F188+'Obrazac 2 - analitika PPN1'!F188</f>
        <v>0</v>
      </c>
      <c r="G188" s="1261">
        <f>'Obrazac 2 - analitika NP'!G188+'Obrazac 2 - analitika PPN1'!G188</f>
        <v>0</v>
      </c>
      <c r="H188" s="1259">
        <f>'Obrazac 2 - analitika NP'!H188+'Obrazac 2 - analitika PPN1'!H188</f>
        <v>0</v>
      </c>
      <c r="I188" s="1260">
        <f>'Obrazac 2 - analitika NP'!I188+'Obrazac 2 - analitika PPN1'!I188</f>
        <v>0</v>
      </c>
      <c r="J188" s="1009" t="e">
        <f t="shared" si="17"/>
        <v>#DIV/0!</v>
      </c>
      <c r="K188" s="1010" t="e">
        <f t="shared" si="18"/>
        <v>#DIV/0!</v>
      </c>
    </row>
    <row r="189" spans="2:11" ht="15" customHeight="1" outlineLevel="1">
      <c r="B189" s="1027" t="s">
        <v>1482</v>
      </c>
      <c r="C189" s="1049" t="s">
        <v>1483</v>
      </c>
      <c r="D189" s="1011">
        <v>613922</v>
      </c>
      <c r="E189" s="1261">
        <f>'Obrazac 2 - analitika NP'!E189+'Obrazac 2 - analitika PPN1'!E189</f>
        <v>1500</v>
      </c>
      <c r="F189" s="1258">
        <f>'Obrazac 2 - analitika NP'!F189+'Obrazac 2 - analitika PPN1'!F189</f>
        <v>0</v>
      </c>
      <c r="G189" s="1261">
        <f>'Obrazac 2 - analitika NP'!G189+'Obrazac 2 - analitika PPN1'!G189</f>
        <v>1500</v>
      </c>
      <c r="H189" s="1259">
        <f>'Obrazac 2 - analitika NP'!H189+'Obrazac 2 - analitika PPN1'!H189</f>
        <v>947</v>
      </c>
      <c r="I189" s="1260">
        <f>'Obrazac 2 - analitika NP'!I189+'Obrazac 2 - analitika PPN1'!I189</f>
        <v>922</v>
      </c>
      <c r="J189" s="1009">
        <f t="shared" si="17"/>
        <v>0.6313333333333333</v>
      </c>
      <c r="K189" s="1010">
        <f t="shared" si="18"/>
        <v>1.027114967462039</v>
      </c>
    </row>
    <row r="190" spans="2:11" ht="15" customHeight="1" outlineLevel="1">
      <c r="B190" s="1027" t="s">
        <v>1484</v>
      </c>
      <c r="C190" s="1049" t="s">
        <v>1485</v>
      </c>
      <c r="D190" s="1011">
        <v>613923</v>
      </c>
      <c r="E190" s="1261">
        <f>'Obrazac 2 - analitika NP'!E190+'Obrazac 2 - analitika PPN1'!E190</f>
        <v>0</v>
      </c>
      <c r="F190" s="1258">
        <f>'Obrazac 2 - analitika NP'!F190+'Obrazac 2 - analitika PPN1'!F190</f>
        <v>0</v>
      </c>
      <c r="G190" s="1261">
        <f>'Obrazac 2 - analitika NP'!G190+'Obrazac 2 - analitika PPN1'!G190</f>
        <v>0</v>
      </c>
      <c r="H190" s="1259">
        <f>'Obrazac 2 - analitika NP'!H190+'Obrazac 2 - analitika PPN1'!H190</f>
        <v>0</v>
      </c>
      <c r="I190" s="1260">
        <f>'Obrazac 2 - analitika NP'!I190+'Obrazac 2 - analitika PPN1'!I190</f>
        <v>0</v>
      </c>
      <c r="J190" s="1009" t="e">
        <f t="shared" si="17"/>
        <v>#DIV/0!</v>
      </c>
      <c r="K190" s="1010" t="e">
        <f t="shared" si="18"/>
        <v>#DIV/0!</v>
      </c>
    </row>
    <row r="191" spans="2:11" ht="15" customHeight="1" outlineLevel="1">
      <c r="B191" s="1027" t="s">
        <v>1486</v>
      </c>
      <c r="C191" s="1049" t="s">
        <v>1487</v>
      </c>
      <c r="D191" s="1011">
        <v>613924</v>
      </c>
      <c r="E191" s="1261">
        <f>'Obrazac 2 - analitika NP'!E191+'Obrazac 2 - analitika PPN1'!E191</f>
        <v>0</v>
      </c>
      <c r="F191" s="1258">
        <f>'Obrazac 2 - analitika NP'!F191+'Obrazac 2 - analitika PPN1'!F191</f>
        <v>0</v>
      </c>
      <c r="G191" s="1261">
        <f>'Obrazac 2 - analitika NP'!G191+'Obrazac 2 - analitika PPN1'!G191</f>
        <v>0</v>
      </c>
      <c r="H191" s="1259">
        <f>'Obrazac 2 - analitika NP'!H191+'Obrazac 2 - analitika PPN1'!H191</f>
        <v>0</v>
      </c>
      <c r="I191" s="1260">
        <f>'Obrazac 2 - analitika NP'!I191+'Obrazac 2 - analitika PPN1'!I191</f>
        <v>0</v>
      </c>
      <c r="J191" s="1009" t="e">
        <f t="shared" si="17"/>
        <v>#DIV/0!</v>
      </c>
      <c r="K191" s="1010" t="e">
        <f t="shared" si="18"/>
        <v>#DIV/0!</v>
      </c>
    </row>
    <row r="192" spans="2:11" ht="15" customHeight="1" outlineLevel="1">
      <c r="B192" s="1027" t="s">
        <v>1488</v>
      </c>
      <c r="C192" s="1049" t="s">
        <v>1489</v>
      </c>
      <c r="D192" s="1011">
        <v>613926</v>
      </c>
      <c r="E192" s="1261">
        <f>'Obrazac 2 - analitika NP'!E192+'Obrazac 2 - analitika PPN1'!E192</f>
        <v>0</v>
      </c>
      <c r="F192" s="1258">
        <f>'Obrazac 2 - analitika NP'!F192+'Obrazac 2 - analitika PPN1'!F192</f>
        <v>0</v>
      </c>
      <c r="G192" s="1261">
        <f>'Obrazac 2 - analitika NP'!G192+'Obrazac 2 - analitika PPN1'!G192</f>
        <v>0</v>
      </c>
      <c r="H192" s="1259">
        <f>'Obrazac 2 - analitika NP'!H192+'Obrazac 2 - analitika PPN1'!H192</f>
        <v>0</v>
      </c>
      <c r="I192" s="1260">
        <f>'Obrazac 2 - analitika NP'!I192+'Obrazac 2 - analitika PPN1'!I192</f>
        <v>0</v>
      </c>
      <c r="J192" s="1009" t="e">
        <f t="shared" si="17"/>
        <v>#DIV/0!</v>
      </c>
      <c r="K192" s="1010" t="e">
        <f t="shared" si="18"/>
        <v>#DIV/0!</v>
      </c>
    </row>
    <row r="193" spans="2:11" ht="15" customHeight="1" outlineLevel="1">
      <c r="B193" s="1027" t="s">
        <v>1490</v>
      </c>
      <c r="C193" s="1049" t="s">
        <v>1491</v>
      </c>
      <c r="D193" s="1011">
        <v>613927</v>
      </c>
      <c r="E193" s="1261">
        <f>'Obrazac 2 - analitika NP'!E193+'Obrazac 2 - analitika PPN1'!E193</f>
        <v>0</v>
      </c>
      <c r="F193" s="1258">
        <f>'Obrazac 2 - analitika NP'!F193+'Obrazac 2 - analitika PPN1'!F193</f>
        <v>0</v>
      </c>
      <c r="G193" s="1261">
        <f>'Obrazac 2 - analitika NP'!G193+'Obrazac 2 - analitika PPN1'!G193</f>
        <v>0</v>
      </c>
      <c r="H193" s="1259">
        <f>'Obrazac 2 - analitika NP'!H193+'Obrazac 2 - analitika PPN1'!H193</f>
        <v>0</v>
      </c>
      <c r="I193" s="1260">
        <f>'Obrazac 2 - analitika NP'!I193+'Obrazac 2 - analitika PPN1'!I193</f>
        <v>0</v>
      </c>
      <c r="J193" s="1009" t="e">
        <f t="shared" si="17"/>
        <v>#DIV/0!</v>
      </c>
      <c r="K193" s="1010" t="e">
        <f t="shared" si="18"/>
        <v>#DIV/0!</v>
      </c>
    </row>
    <row r="194" spans="2:11" ht="15" customHeight="1" outlineLevel="1">
      <c r="B194" s="1027" t="s">
        <v>1492</v>
      </c>
      <c r="C194" s="1049" t="s">
        <v>1493</v>
      </c>
      <c r="D194" s="1011">
        <v>613931</v>
      </c>
      <c r="E194" s="1261">
        <f>'Obrazac 2 - analitika NP'!E194+'Obrazac 2 - analitika PPN1'!E194</f>
        <v>0</v>
      </c>
      <c r="F194" s="1258">
        <f>'Obrazac 2 - analitika NP'!F194+'Obrazac 2 - analitika PPN1'!F194</f>
        <v>0</v>
      </c>
      <c r="G194" s="1261">
        <f>'Obrazac 2 - analitika NP'!G194+'Obrazac 2 - analitika PPN1'!G194</f>
        <v>0</v>
      </c>
      <c r="H194" s="1259">
        <f>'Obrazac 2 - analitika NP'!H194+'Obrazac 2 - analitika PPN1'!H194</f>
        <v>0</v>
      </c>
      <c r="I194" s="1260">
        <f>'Obrazac 2 - analitika NP'!I194+'Obrazac 2 - analitika PPN1'!I194</f>
        <v>0</v>
      </c>
      <c r="J194" s="1009" t="e">
        <f t="shared" si="17"/>
        <v>#DIV/0!</v>
      </c>
      <c r="K194" s="1010" t="e">
        <f t="shared" si="18"/>
        <v>#DIV/0!</v>
      </c>
    </row>
    <row r="195" spans="2:11" ht="15" customHeight="1" outlineLevel="1">
      <c r="B195" s="1027" t="s">
        <v>1494</v>
      </c>
      <c r="C195" s="1049" t="s">
        <v>1495</v>
      </c>
      <c r="D195" s="1011">
        <v>613932</v>
      </c>
      <c r="E195" s="1261">
        <f>'Obrazac 2 - analitika NP'!E195+'Obrazac 2 - analitika PPN1'!E195</f>
        <v>100</v>
      </c>
      <c r="F195" s="1258">
        <f>'Obrazac 2 - analitika NP'!F195+'Obrazac 2 - analitika PPN1'!F195</f>
        <v>-100</v>
      </c>
      <c r="G195" s="1261">
        <f>'Obrazac 2 - analitika NP'!G195+'Obrazac 2 - analitika PPN1'!G195</f>
        <v>0</v>
      </c>
      <c r="H195" s="1259">
        <f>'Obrazac 2 - analitika NP'!H195+'Obrazac 2 - analitika PPN1'!H195</f>
        <v>0</v>
      </c>
      <c r="I195" s="1260">
        <f>'Obrazac 2 - analitika NP'!I195+'Obrazac 2 - analitika PPN1'!I195</f>
        <v>0</v>
      </c>
      <c r="J195" s="1009" t="e">
        <f t="shared" ref="J195:J248" si="24">(H195/G195)</f>
        <v>#DIV/0!</v>
      </c>
      <c r="K195" s="1010" t="e">
        <f t="shared" ref="K195:K248" si="25">H195/I195</f>
        <v>#DIV/0!</v>
      </c>
    </row>
    <row r="196" spans="2:11" ht="15" customHeight="1" outlineLevel="1">
      <c r="B196" s="1027" t="s">
        <v>1496</v>
      </c>
      <c r="C196" s="1049" t="s">
        <v>1497</v>
      </c>
      <c r="D196" s="1011">
        <v>613933</v>
      </c>
      <c r="E196" s="1261">
        <f>'Obrazac 2 - analitika NP'!E196+'Obrazac 2 - analitika PPN1'!E196</f>
        <v>0</v>
      </c>
      <c r="F196" s="1258">
        <f>'Obrazac 2 - analitika NP'!F196+'Obrazac 2 - analitika PPN1'!F196</f>
        <v>0</v>
      </c>
      <c r="G196" s="1261">
        <f>'Obrazac 2 - analitika NP'!G196+'Obrazac 2 - analitika PPN1'!G196</f>
        <v>0</v>
      </c>
      <c r="H196" s="1259">
        <f>'Obrazac 2 - analitika NP'!H196+'Obrazac 2 - analitika PPN1'!H196</f>
        <v>0</v>
      </c>
      <c r="I196" s="1260">
        <f>'Obrazac 2 - analitika NP'!I196+'Obrazac 2 - analitika PPN1'!I196</f>
        <v>0</v>
      </c>
      <c r="J196" s="1009" t="e">
        <f t="shared" si="24"/>
        <v>#DIV/0!</v>
      </c>
      <c r="K196" s="1010" t="e">
        <f t="shared" si="25"/>
        <v>#DIV/0!</v>
      </c>
    </row>
    <row r="197" spans="2:11" ht="15" customHeight="1" outlineLevel="1">
      <c r="B197" s="1027" t="s">
        <v>1498</v>
      </c>
      <c r="C197" s="1049" t="s">
        <v>1499</v>
      </c>
      <c r="D197" s="1011">
        <v>613934</v>
      </c>
      <c r="E197" s="1261">
        <f>'Obrazac 2 - analitika NP'!E197+'Obrazac 2 - analitika PPN1'!E197</f>
        <v>2000</v>
      </c>
      <c r="F197" s="1258">
        <f>'Obrazac 2 - analitika NP'!F197+'Obrazac 2 - analitika PPN1'!F197</f>
        <v>500</v>
      </c>
      <c r="G197" s="1261">
        <f>'Obrazac 2 - analitika NP'!G197+'Obrazac 2 - analitika PPN1'!G197</f>
        <v>2500</v>
      </c>
      <c r="H197" s="1259">
        <f>'Obrazac 2 - analitika NP'!H197+'Obrazac 2 - analitika PPN1'!H197</f>
        <v>2452.6</v>
      </c>
      <c r="I197" s="1260">
        <f>'Obrazac 2 - analitika NP'!I197+'Obrazac 2 - analitika PPN1'!I197</f>
        <v>1500</v>
      </c>
      <c r="J197" s="1009">
        <f t="shared" si="24"/>
        <v>0.98103999999999991</v>
      </c>
      <c r="K197" s="1010">
        <f t="shared" si="25"/>
        <v>1.6350666666666667</v>
      </c>
    </row>
    <row r="198" spans="2:11" ht="15" customHeight="1" outlineLevel="1">
      <c r="B198" s="1027" t="s">
        <v>1500</v>
      </c>
      <c r="C198" s="1049" t="s">
        <v>1501</v>
      </c>
      <c r="D198" s="1011">
        <v>613936</v>
      </c>
      <c r="E198" s="1261">
        <f>'Obrazac 2 - analitika NP'!E198+'Obrazac 2 - analitika PPN1'!E198</f>
        <v>4000</v>
      </c>
      <c r="F198" s="1258">
        <f>'Obrazac 2 - analitika NP'!F198+'Obrazac 2 - analitika PPN1'!F198</f>
        <v>0</v>
      </c>
      <c r="G198" s="1261">
        <f>'Obrazac 2 - analitika NP'!G198+'Obrazac 2 - analitika PPN1'!G198</f>
        <v>4000</v>
      </c>
      <c r="H198" s="1259">
        <f>'Obrazac 2 - analitika NP'!H198+'Obrazac 2 - analitika PPN1'!H198</f>
        <v>3979.94</v>
      </c>
      <c r="I198" s="1260">
        <f>'Obrazac 2 - analitika NP'!I198+'Obrazac 2 - analitika PPN1'!I198</f>
        <v>3867.67</v>
      </c>
      <c r="J198" s="1009">
        <f t="shared" si="24"/>
        <v>0.99498500000000001</v>
      </c>
      <c r="K198" s="1010">
        <f t="shared" si="25"/>
        <v>1.0290278126106933</v>
      </c>
    </row>
    <row r="199" spans="2:11" ht="15" customHeight="1" outlineLevel="1">
      <c r="B199" s="1027" t="s">
        <v>1502</v>
      </c>
      <c r="C199" s="1049" t="s">
        <v>1503</v>
      </c>
      <c r="D199" s="1011">
        <v>613937</v>
      </c>
      <c r="E199" s="1261">
        <f>'Obrazac 2 - analitika NP'!E199+'Obrazac 2 - analitika PPN1'!E199</f>
        <v>0</v>
      </c>
      <c r="F199" s="1258">
        <f>'Obrazac 2 - analitika NP'!F199+'Obrazac 2 - analitika PPN1'!F199</f>
        <v>0</v>
      </c>
      <c r="G199" s="1261">
        <f>'Obrazac 2 - analitika NP'!G199+'Obrazac 2 - analitika PPN1'!G199</f>
        <v>0</v>
      </c>
      <c r="H199" s="1259">
        <f>'Obrazac 2 - analitika NP'!H199+'Obrazac 2 - analitika PPN1'!H199</f>
        <v>0</v>
      </c>
      <c r="I199" s="1260">
        <f>'Obrazac 2 - analitika NP'!I199+'Obrazac 2 - analitika PPN1'!I199</f>
        <v>0</v>
      </c>
      <c r="J199" s="1009" t="e">
        <f t="shared" si="24"/>
        <v>#DIV/0!</v>
      </c>
      <c r="K199" s="1010" t="e">
        <f t="shared" si="25"/>
        <v>#DIV/0!</v>
      </c>
    </row>
    <row r="200" spans="2:11" ht="15" customHeight="1" outlineLevel="1">
      <c r="B200" s="1027" t="s">
        <v>1504</v>
      </c>
      <c r="C200" s="1049" t="s">
        <v>1505</v>
      </c>
      <c r="D200" s="1011">
        <v>613938</v>
      </c>
      <c r="E200" s="1261">
        <f>'Obrazac 2 - analitika NP'!E200+'Obrazac 2 - analitika PPN1'!E200</f>
        <v>0</v>
      </c>
      <c r="F200" s="1258">
        <f>'Obrazac 2 - analitika NP'!F200+'Obrazac 2 - analitika PPN1'!F200</f>
        <v>0</v>
      </c>
      <c r="G200" s="1261">
        <f>'Obrazac 2 - analitika NP'!G200+'Obrazac 2 - analitika PPN1'!G200</f>
        <v>0</v>
      </c>
      <c r="H200" s="1259">
        <f>'Obrazac 2 - analitika NP'!H200+'Obrazac 2 - analitika PPN1'!H200</f>
        <v>0</v>
      </c>
      <c r="I200" s="1260">
        <f>'Obrazac 2 - analitika NP'!I200+'Obrazac 2 - analitika PPN1'!I200</f>
        <v>0</v>
      </c>
      <c r="J200" s="1009" t="e">
        <f t="shared" si="24"/>
        <v>#DIV/0!</v>
      </c>
      <c r="K200" s="1010" t="e">
        <f t="shared" si="25"/>
        <v>#DIV/0!</v>
      </c>
    </row>
    <row r="201" spans="2:11" ht="15" customHeight="1" outlineLevel="1">
      <c r="B201" s="1027" t="s">
        <v>1506</v>
      </c>
      <c r="C201" s="1049" t="s">
        <v>1507</v>
      </c>
      <c r="D201" s="1011">
        <v>613939</v>
      </c>
      <c r="E201" s="1261">
        <f>'Obrazac 2 - analitika NP'!E201+'Obrazac 2 - analitika PPN1'!E201</f>
        <v>0</v>
      </c>
      <c r="F201" s="1258">
        <f>'Obrazac 2 - analitika NP'!F201+'Obrazac 2 - analitika PPN1'!F201</f>
        <v>0</v>
      </c>
      <c r="G201" s="1261">
        <f>'Obrazac 2 - analitika NP'!G201+'Obrazac 2 - analitika PPN1'!G201</f>
        <v>0</v>
      </c>
      <c r="H201" s="1259">
        <f>'Obrazac 2 - analitika NP'!H201+'Obrazac 2 - analitika PPN1'!H201</f>
        <v>0</v>
      </c>
      <c r="I201" s="1260">
        <f>'Obrazac 2 - analitika NP'!I201+'Obrazac 2 - analitika PPN1'!I201</f>
        <v>3400</v>
      </c>
      <c r="J201" s="1009" t="e">
        <f t="shared" si="24"/>
        <v>#DIV/0!</v>
      </c>
      <c r="K201" s="1010">
        <f t="shared" si="25"/>
        <v>0</v>
      </c>
    </row>
    <row r="202" spans="2:11" ht="15" customHeight="1" outlineLevel="1">
      <c r="B202" s="1027" t="s">
        <v>1508</v>
      </c>
      <c r="C202" s="1049" t="s">
        <v>1509</v>
      </c>
      <c r="D202" s="1011">
        <v>613941</v>
      </c>
      <c r="E202" s="1261">
        <f>'Obrazac 2 - analitika NP'!E202+'Obrazac 2 - analitika PPN1'!E202</f>
        <v>0</v>
      </c>
      <c r="F202" s="1258">
        <f>'Obrazac 2 - analitika NP'!F202+'Obrazac 2 - analitika PPN1'!F202</f>
        <v>0</v>
      </c>
      <c r="G202" s="1261">
        <f>'Obrazac 2 - analitika NP'!G202+'Obrazac 2 - analitika PPN1'!G202</f>
        <v>0</v>
      </c>
      <c r="H202" s="1259">
        <f>'Obrazac 2 - analitika NP'!H202+'Obrazac 2 - analitika PPN1'!H202</f>
        <v>0</v>
      </c>
      <c r="I202" s="1260">
        <f>'Obrazac 2 - analitika NP'!I202+'Obrazac 2 - analitika PPN1'!I202</f>
        <v>0</v>
      </c>
      <c r="J202" s="1009" t="e">
        <f t="shared" si="24"/>
        <v>#DIV/0!</v>
      </c>
      <c r="K202" s="1010" t="e">
        <f t="shared" si="25"/>
        <v>#DIV/0!</v>
      </c>
    </row>
    <row r="203" spans="2:11" ht="15" customHeight="1" outlineLevel="1">
      <c r="B203" s="1027" t="s">
        <v>1510</v>
      </c>
      <c r="C203" s="1049" t="s">
        <v>1511</v>
      </c>
      <c r="D203" s="1011">
        <v>613942</v>
      </c>
      <c r="E203" s="1261">
        <f>'Obrazac 2 - analitika NP'!E203+'Obrazac 2 - analitika PPN1'!E203</f>
        <v>0</v>
      </c>
      <c r="F203" s="1258">
        <f>'Obrazac 2 - analitika NP'!F203+'Obrazac 2 - analitika PPN1'!F203</f>
        <v>0</v>
      </c>
      <c r="G203" s="1261">
        <f>'Obrazac 2 - analitika NP'!G203+'Obrazac 2 - analitika PPN1'!G203</f>
        <v>0</v>
      </c>
      <c r="H203" s="1259">
        <f>'Obrazac 2 - analitika NP'!H203+'Obrazac 2 - analitika PPN1'!H203</f>
        <v>0</v>
      </c>
      <c r="I203" s="1260">
        <f>'Obrazac 2 - analitika NP'!I203+'Obrazac 2 - analitika PPN1'!I203</f>
        <v>0</v>
      </c>
      <c r="J203" s="1009" t="e">
        <f t="shared" si="24"/>
        <v>#DIV/0!</v>
      </c>
      <c r="K203" s="1010" t="e">
        <f t="shared" si="25"/>
        <v>#DIV/0!</v>
      </c>
    </row>
    <row r="204" spans="2:11" ht="15" customHeight="1" outlineLevel="1">
      <c r="B204" s="1027" t="s">
        <v>1512</v>
      </c>
      <c r="C204" s="1049" t="s">
        <v>1513</v>
      </c>
      <c r="D204" s="1011">
        <v>613943</v>
      </c>
      <c r="E204" s="1261">
        <f>'Obrazac 2 - analitika NP'!E204+'Obrazac 2 - analitika PPN1'!E204</f>
        <v>0</v>
      </c>
      <c r="F204" s="1258">
        <f>'Obrazac 2 - analitika NP'!F204+'Obrazac 2 - analitika PPN1'!F204</f>
        <v>0</v>
      </c>
      <c r="G204" s="1261">
        <f>'Obrazac 2 - analitika NP'!G204+'Obrazac 2 - analitika PPN1'!G204</f>
        <v>0</v>
      </c>
      <c r="H204" s="1259">
        <f>'Obrazac 2 - analitika NP'!H204+'Obrazac 2 - analitika PPN1'!H204</f>
        <v>0</v>
      </c>
      <c r="I204" s="1260">
        <f>'Obrazac 2 - analitika NP'!I204+'Obrazac 2 - analitika PPN1'!I204</f>
        <v>0</v>
      </c>
      <c r="J204" s="1009" t="e">
        <f t="shared" si="24"/>
        <v>#DIV/0!</v>
      </c>
      <c r="K204" s="1010" t="e">
        <f t="shared" si="25"/>
        <v>#DIV/0!</v>
      </c>
    </row>
    <row r="205" spans="2:11" ht="15" customHeight="1" outlineLevel="1">
      <c r="B205" s="1027" t="s">
        <v>1514</v>
      </c>
      <c r="C205" s="1049" t="s">
        <v>1515</v>
      </c>
      <c r="D205" s="1011">
        <v>613944</v>
      </c>
      <c r="E205" s="1261">
        <f>'Obrazac 2 - analitika NP'!E205+'Obrazac 2 - analitika PPN1'!E205</f>
        <v>0</v>
      </c>
      <c r="F205" s="1258">
        <f>'Obrazac 2 - analitika NP'!F205+'Obrazac 2 - analitika PPN1'!F205</f>
        <v>0</v>
      </c>
      <c r="G205" s="1261">
        <f>'Obrazac 2 - analitika NP'!G205+'Obrazac 2 - analitika PPN1'!G205</f>
        <v>0</v>
      </c>
      <c r="H205" s="1259">
        <f>'Obrazac 2 - analitika NP'!H205+'Obrazac 2 - analitika PPN1'!H205</f>
        <v>0</v>
      </c>
      <c r="I205" s="1260">
        <f>'Obrazac 2 - analitika NP'!I205+'Obrazac 2 - analitika PPN1'!I205</f>
        <v>0</v>
      </c>
      <c r="J205" s="1009" t="e">
        <f t="shared" si="24"/>
        <v>#DIV/0!</v>
      </c>
      <c r="K205" s="1010" t="e">
        <f t="shared" si="25"/>
        <v>#DIV/0!</v>
      </c>
    </row>
    <row r="206" spans="2:11" ht="15" customHeight="1" outlineLevel="1">
      <c r="B206" s="1027" t="s">
        <v>1516</v>
      </c>
      <c r="C206" s="1049" t="s">
        <v>1517</v>
      </c>
      <c r="D206" s="1011">
        <v>613945</v>
      </c>
      <c r="E206" s="1261">
        <f>'Obrazac 2 - analitika NP'!E206+'Obrazac 2 - analitika PPN1'!E206</f>
        <v>0</v>
      </c>
      <c r="F206" s="1258">
        <f>'Obrazac 2 - analitika NP'!F206+'Obrazac 2 - analitika PPN1'!F206</f>
        <v>0</v>
      </c>
      <c r="G206" s="1261">
        <f>'Obrazac 2 - analitika NP'!G206+'Obrazac 2 - analitika PPN1'!G206</f>
        <v>0</v>
      </c>
      <c r="H206" s="1259">
        <f>'Obrazac 2 - analitika NP'!H206+'Obrazac 2 - analitika PPN1'!H206</f>
        <v>0</v>
      </c>
      <c r="I206" s="1260">
        <f>'Obrazac 2 - analitika NP'!I206+'Obrazac 2 - analitika PPN1'!I206</f>
        <v>0</v>
      </c>
      <c r="J206" s="1009" t="e">
        <f t="shared" si="24"/>
        <v>#DIV/0!</v>
      </c>
      <c r="K206" s="1010" t="e">
        <f t="shared" si="25"/>
        <v>#DIV/0!</v>
      </c>
    </row>
    <row r="207" spans="2:11" ht="15" customHeight="1" outlineLevel="1">
      <c r="B207" s="1027" t="s">
        <v>1518</v>
      </c>
      <c r="C207" s="1049" t="s">
        <v>1519</v>
      </c>
      <c r="D207" s="1011">
        <v>613946</v>
      </c>
      <c r="E207" s="1261">
        <f>'Obrazac 2 - analitika NP'!E207+'Obrazac 2 - analitika PPN1'!E207</f>
        <v>0</v>
      </c>
      <c r="F207" s="1258">
        <f>'Obrazac 2 - analitika NP'!F207+'Obrazac 2 - analitika PPN1'!F207</f>
        <v>0</v>
      </c>
      <c r="G207" s="1261">
        <f>'Obrazac 2 - analitika NP'!G207+'Obrazac 2 - analitika PPN1'!G207</f>
        <v>0</v>
      </c>
      <c r="H207" s="1259">
        <f>'Obrazac 2 - analitika NP'!H207+'Obrazac 2 - analitika PPN1'!H207</f>
        <v>0</v>
      </c>
      <c r="I207" s="1260">
        <f>'Obrazac 2 - analitika NP'!I207+'Obrazac 2 - analitika PPN1'!I207</f>
        <v>0</v>
      </c>
      <c r="J207" s="1009" t="e">
        <f t="shared" si="24"/>
        <v>#DIV/0!</v>
      </c>
      <c r="K207" s="1010" t="e">
        <f t="shared" si="25"/>
        <v>#DIV/0!</v>
      </c>
    </row>
    <row r="208" spans="2:11" ht="15" customHeight="1" outlineLevel="1">
      <c r="B208" s="1027" t="s">
        <v>1520</v>
      </c>
      <c r="C208" s="1049" t="s">
        <v>1521</v>
      </c>
      <c r="D208" s="1011">
        <v>613947</v>
      </c>
      <c r="E208" s="1261">
        <f>'Obrazac 2 - analitika NP'!E208+'Obrazac 2 - analitika PPN1'!E208</f>
        <v>0</v>
      </c>
      <c r="F208" s="1258">
        <f>'Obrazac 2 - analitika NP'!F208+'Obrazac 2 - analitika PPN1'!F208</f>
        <v>0</v>
      </c>
      <c r="G208" s="1261">
        <f>'Obrazac 2 - analitika NP'!G208+'Obrazac 2 - analitika PPN1'!G208</f>
        <v>0</v>
      </c>
      <c r="H208" s="1259">
        <f>'Obrazac 2 - analitika NP'!H208+'Obrazac 2 - analitika PPN1'!H208</f>
        <v>0</v>
      </c>
      <c r="I208" s="1260">
        <f>'Obrazac 2 - analitika NP'!I208+'Obrazac 2 - analitika PPN1'!I208</f>
        <v>0</v>
      </c>
      <c r="J208" s="1009" t="e">
        <f t="shared" si="24"/>
        <v>#DIV/0!</v>
      </c>
      <c r="K208" s="1010" t="e">
        <f t="shared" si="25"/>
        <v>#DIV/0!</v>
      </c>
    </row>
    <row r="209" spans="2:11" ht="15" customHeight="1" outlineLevel="1">
      <c r="B209" s="1027" t="s">
        <v>1522</v>
      </c>
      <c r="C209" s="1049" t="s">
        <v>1523</v>
      </c>
      <c r="D209" s="1011">
        <v>613948</v>
      </c>
      <c r="E209" s="1261">
        <f>'Obrazac 2 - analitika NP'!E209+'Obrazac 2 - analitika PPN1'!E209</f>
        <v>0</v>
      </c>
      <c r="F209" s="1258">
        <f>'Obrazac 2 - analitika NP'!F209+'Obrazac 2 - analitika PPN1'!F209</f>
        <v>0</v>
      </c>
      <c r="G209" s="1261">
        <f>'Obrazac 2 - analitika NP'!G209+'Obrazac 2 - analitika PPN1'!G209</f>
        <v>0</v>
      </c>
      <c r="H209" s="1259">
        <f>'Obrazac 2 - analitika NP'!H209+'Obrazac 2 - analitika PPN1'!H209</f>
        <v>0</v>
      </c>
      <c r="I209" s="1260">
        <f>'Obrazac 2 - analitika NP'!I209+'Obrazac 2 - analitika PPN1'!I209</f>
        <v>0</v>
      </c>
      <c r="J209" s="1009" t="e">
        <f t="shared" si="24"/>
        <v>#DIV/0!</v>
      </c>
      <c r="K209" s="1010" t="e">
        <f t="shared" si="25"/>
        <v>#DIV/0!</v>
      </c>
    </row>
    <row r="210" spans="2:11" ht="15" customHeight="1" outlineLevel="1">
      <c r="B210" s="1027" t="s">
        <v>1524</v>
      </c>
      <c r="C210" s="1049" t="s">
        <v>1525</v>
      </c>
      <c r="D210" s="1011">
        <v>613949</v>
      </c>
      <c r="E210" s="1261">
        <f>'Obrazac 2 - analitika NP'!E210+'Obrazac 2 - analitika PPN1'!E210</f>
        <v>65000</v>
      </c>
      <c r="F210" s="1258">
        <f>'Obrazac 2 - analitika NP'!F210+'Obrazac 2 - analitika PPN1'!F210</f>
        <v>11000</v>
      </c>
      <c r="G210" s="1261">
        <f>'Obrazac 2 - analitika NP'!G210+'Obrazac 2 - analitika PPN1'!G210</f>
        <v>76000</v>
      </c>
      <c r="H210" s="1259">
        <f>'Obrazac 2 - analitika NP'!H210+'Obrazac 2 - analitika PPN1'!H210</f>
        <v>75915.54144999999</v>
      </c>
      <c r="I210" s="1260">
        <f>'Obrazac 2 - analitika NP'!I210+'Obrazac 2 - analitika PPN1'!I210</f>
        <v>62048.723549999988</v>
      </c>
      <c r="J210" s="1009">
        <f t="shared" si="24"/>
        <v>0.99888870328947355</v>
      </c>
      <c r="K210" s="1010">
        <f t="shared" si="25"/>
        <v>1.2234827262614978</v>
      </c>
    </row>
    <row r="211" spans="2:11" ht="15" customHeight="1" outlineLevel="1">
      <c r="B211" s="1027" t="s">
        <v>1526</v>
      </c>
      <c r="C211" s="1049" t="s">
        <v>1527</v>
      </c>
      <c r="D211" s="1011">
        <v>613951</v>
      </c>
      <c r="E211" s="1261">
        <f>'Obrazac 2 - analitika NP'!E211+'Obrazac 2 - analitika PPN1'!E211</f>
        <v>0</v>
      </c>
      <c r="F211" s="1258">
        <f>'Obrazac 2 - analitika NP'!F211+'Obrazac 2 - analitika PPN1'!F211</f>
        <v>0</v>
      </c>
      <c r="G211" s="1261">
        <f>'Obrazac 2 - analitika NP'!G211+'Obrazac 2 - analitika PPN1'!G211</f>
        <v>0</v>
      </c>
      <c r="H211" s="1259">
        <f>'Obrazac 2 - analitika NP'!H211+'Obrazac 2 - analitika PPN1'!H211</f>
        <v>0</v>
      </c>
      <c r="I211" s="1260">
        <f>'Obrazac 2 - analitika NP'!I211+'Obrazac 2 - analitika PPN1'!I211</f>
        <v>0</v>
      </c>
      <c r="J211" s="1009" t="e">
        <f t="shared" si="24"/>
        <v>#DIV/0!</v>
      </c>
      <c r="K211" s="1010" t="e">
        <f t="shared" si="25"/>
        <v>#DIV/0!</v>
      </c>
    </row>
    <row r="212" spans="2:11" ht="15" customHeight="1" outlineLevel="1">
      <c r="B212" s="1027" t="s">
        <v>1528</v>
      </c>
      <c r="C212" s="1049" t="s">
        <v>1529</v>
      </c>
      <c r="D212" s="1011">
        <v>613952</v>
      </c>
      <c r="E212" s="1261">
        <f>'Obrazac 2 - analitika NP'!E212+'Obrazac 2 - analitika PPN1'!E212</f>
        <v>0</v>
      </c>
      <c r="F212" s="1258">
        <f>'Obrazac 2 - analitika NP'!F212+'Obrazac 2 - analitika PPN1'!F212</f>
        <v>0</v>
      </c>
      <c r="G212" s="1261">
        <f>'Obrazac 2 - analitika NP'!G212+'Obrazac 2 - analitika PPN1'!G212</f>
        <v>0</v>
      </c>
      <c r="H212" s="1259">
        <f>'Obrazac 2 - analitika NP'!H212+'Obrazac 2 - analitika PPN1'!H212</f>
        <v>0</v>
      </c>
      <c r="I212" s="1260">
        <f>'Obrazac 2 - analitika NP'!I212+'Obrazac 2 - analitika PPN1'!I212</f>
        <v>0</v>
      </c>
      <c r="J212" s="1009" t="e">
        <f t="shared" si="24"/>
        <v>#DIV/0!</v>
      </c>
      <c r="K212" s="1010" t="e">
        <f t="shared" si="25"/>
        <v>#DIV/0!</v>
      </c>
    </row>
    <row r="213" spans="2:11" ht="15" customHeight="1" outlineLevel="1">
      <c r="B213" s="1027" t="s">
        <v>1530</v>
      </c>
      <c r="C213" s="1050" t="s">
        <v>1531</v>
      </c>
      <c r="D213" s="1011">
        <v>613953</v>
      </c>
      <c r="E213" s="1261">
        <f>'Obrazac 2 - analitika NP'!E213+'Obrazac 2 - analitika PPN1'!E213</f>
        <v>0</v>
      </c>
      <c r="F213" s="1258">
        <f>'Obrazac 2 - analitika NP'!F213+'Obrazac 2 - analitika PPN1'!F213</f>
        <v>0</v>
      </c>
      <c r="G213" s="1261">
        <f>'Obrazac 2 - analitika NP'!G213+'Obrazac 2 - analitika PPN1'!G213</f>
        <v>0</v>
      </c>
      <c r="H213" s="1259">
        <f>'Obrazac 2 - analitika NP'!H213+'Obrazac 2 - analitika PPN1'!H213</f>
        <v>0</v>
      </c>
      <c r="I213" s="1260">
        <f>'Obrazac 2 - analitika NP'!I213+'Obrazac 2 - analitika PPN1'!I213</f>
        <v>0</v>
      </c>
      <c r="J213" s="1009" t="e">
        <f t="shared" si="24"/>
        <v>#DIV/0!</v>
      </c>
      <c r="K213" s="1010" t="e">
        <f t="shared" si="25"/>
        <v>#DIV/0!</v>
      </c>
    </row>
    <row r="214" spans="2:11" ht="15" customHeight="1" outlineLevel="1">
      <c r="B214" s="1027" t="s">
        <v>1532</v>
      </c>
      <c r="C214" s="1049" t="s">
        <v>1533</v>
      </c>
      <c r="D214" s="1011">
        <v>613954</v>
      </c>
      <c r="E214" s="1261">
        <f>'Obrazac 2 - analitika NP'!E214+'Obrazac 2 - analitika PPN1'!E214</f>
        <v>0</v>
      </c>
      <c r="F214" s="1258">
        <f>'Obrazac 2 - analitika NP'!F214+'Obrazac 2 - analitika PPN1'!F214</f>
        <v>0</v>
      </c>
      <c r="G214" s="1261">
        <f>'Obrazac 2 - analitika NP'!G214+'Obrazac 2 - analitika PPN1'!G214</f>
        <v>0</v>
      </c>
      <c r="H214" s="1259">
        <f>'Obrazac 2 - analitika NP'!H214+'Obrazac 2 - analitika PPN1'!H214</f>
        <v>0</v>
      </c>
      <c r="I214" s="1260">
        <f>'Obrazac 2 - analitika NP'!I214+'Obrazac 2 - analitika PPN1'!I214</f>
        <v>0</v>
      </c>
      <c r="J214" s="1009" t="e">
        <f t="shared" si="24"/>
        <v>#DIV/0!</v>
      </c>
      <c r="K214" s="1010" t="e">
        <f t="shared" si="25"/>
        <v>#DIV/0!</v>
      </c>
    </row>
    <row r="215" spans="2:11" ht="15" customHeight="1" outlineLevel="1">
      <c r="B215" s="1027" t="s">
        <v>1534</v>
      </c>
      <c r="C215" s="1049" t="s">
        <v>1535</v>
      </c>
      <c r="D215" s="1011">
        <v>613955</v>
      </c>
      <c r="E215" s="1261">
        <f>'Obrazac 2 - analitika NP'!E215+'Obrazac 2 - analitika PPN1'!E215</f>
        <v>0</v>
      </c>
      <c r="F215" s="1258">
        <f>'Obrazac 2 - analitika NP'!F215+'Obrazac 2 - analitika PPN1'!F215</f>
        <v>0</v>
      </c>
      <c r="G215" s="1261">
        <f>'Obrazac 2 - analitika NP'!G215+'Obrazac 2 - analitika PPN1'!G215</f>
        <v>0</v>
      </c>
      <c r="H215" s="1259">
        <f>'Obrazac 2 - analitika NP'!H215+'Obrazac 2 - analitika PPN1'!H215</f>
        <v>0</v>
      </c>
      <c r="I215" s="1260">
        <f>'Obrazac 2 - analitika NP'!I215+'Obrazac 2 - analitika PPN1'!I215</f>
        <v>0</v>
      </c>
      <c r="J215" s="1009" t="e">
        <f t="shared" si="24"/>
        <v>#DIV/0!</v>
      </c>
      <c r="K215" s="1010" t="e">
        <f t="shared" si="25"/>
        <v>#DIV/0!</v>
      </c>
    </row>
    <row r="216" spans="2:11" ht="15" customHeight="1" outlineLevel="1">
      <c r="B216" s="1027" t="s">
        <v>1536</v>
      </c>
      <c r="C216" s="1049" t="s">
        <v>1537</v>
      </c>
      <c r="D216" s="1011">
        <v>613956</v>
      </c>
      <c r="E216" s="1261">
        <f>'Obrazac 2 - analitika NP'!E216+'Obrazac 2 - analitika PPN1'!E216</f>
        <v>0</v>
      </c>
      <c r="F216" s="1258">
        <f>'Obrazac 2 - analitika NP'!F216+'Obrazac 2 - analitika PPN1'!F216</f>
        <v>0</v>
      </c>
      <c r="G216" s="1261">
        <f>'Obrazac 2 - analitika NP'!G216+'Obrazac 2 - analitika PPN1'!G216</f>
        <v>0</v>
      </c>
      <c r="H216" s="1259">
        <f>'Obrazac 2 - analitika NP'!H216+'Obrazac 2 - analitika PPN1'!H216</f>
        <v>0</v>
      </c>
      <c r="I216" s="1260">
        <f>'Obrazac 2 - analitika NP'!I216+'Obrazac 2 - analitika PPN1'!I216</f>
        <v>0</v>
      </c>
      <c r="J216" s="1009" t="e">
        <f t="shared" si="24"/>
        <v>#DIV/0!</v>
      </c>
      <c r="K216" s="1010" t="e">
        <f t="shared" si="25"/>
        <v>#DIV/0!</v>
      </c>
    </row>
    <row r="217" spans="2:11" ht="15" customHeight="1" outlineLevel="1">
      <c r="B217" s="1027" t="s">
        <v>1538</v>
      </c>
      <c r="C217" s="1049" t="s">
        <v>1539</v>
      </c>
      <c r="D217" s="1011">
        <v>613957</v>
      </c>
      <c r="E217" s="1261">
        <f>'Obrazac 2 - analitika NP'!E217+'Obrazac 2 - analitika PPN1'!E217</f>
        <v>0</v>
      </c>
      <c r="F217" s="1258">
        <f>'Obrazac 2 - analitika NP'!F217+'Obrazac 2 - analitika PPN1'!F217</f>
        <v>0</v>
      </c>
      <c r="G217" s="1261">
        <f>'Obrazac 2 - analitika NP'!G217+'Obrazac 2 - analitika PPN1'!G217</f>
        <v>0</v>
      </c>
      <c r="H217" s="1259">
        <f>'Obrazac 2 - analitika NP'!H217+'Obrazac 2 - analitika PPN1'!H217</f>
        <v>0</v>
      </c>
      <c r="I217" s="1260">
        <f>'Obrazac 2 - analitika NP'!I217+'Obrazac 2 - analitika PPN1'!I217</f>
        <v>0</v>
      </c>
      <c r="J217" s="1009" t="e">
        <f t="shared" si="24"/>
        <v>#DIV/0!</v>
      </c>
      <c r="K217" s="1010" t="e">
        <f t="shared" si="25"/>
        <v>#DIV/0!</v>
      </c>
    </row>
    <row r="218" spans="2:11" ht="15" customHeight="1" outlineLevel="1">
      <c r="B218" s="1027" t="s">
        <v>1540</v>
      </c>
      <c r="C218" s="1049" t="s">
        <v>1541</v>
      </c>
      <c r="D218" s="1011">
        <v>613958</v>
      </c>
      <c r="E218" s="1261">
        <f>'Obrazac 2 - analitika NP'!E218+'Obrazac 2 - analitika PPN1'!E218</f>
        <v>0</v>
      </c>
      <c r="F218" s="1258">
        <f>'Obrazac 2 - analitika NP'!F218+'Obrazac 2 - analitika PPN1'!F218</f>
        <v>0</v>
      </c>
      <c r="G218" s="1261">
        <f>'Obrazac 2 - analitika NP'!G218+'Obrazac 2 - analitika PPN1'!G218</f>
        <v>0</v>
      </c>
      <c r="H218" s="1259">
        <f>'Obrazac 2 - analitika NP'!H218+'Obrazac 2 - analitika PPN1'!H218</f>
        <v>0</v>
      </c>
      <c r="I218" s="1260">
        <f>'Obrazac 2 - analitika NP'!I218+'Obrazac 2 - analitika PPN1'!I218</f>
        <v>0</v>
      </c>
      <c r="J218" s="1009" t="e">
        <f t="shared" si="24"/>
        <v>#DIV/0!</v>
      </c>
      <c r="K218" s="1010" t="e">
        <f t="shared" si="25"/>
        <v>#DIV/0!</v>
      </c>
    </row>
    <row r="219" spans="2:11" ht="15" customHeight="1" outlineLevel="1">
      <c r="B219" s="1027" t="s">
        <v>1542</v>
      </c>
      <c r="C219" s="1049" t="s">
        <v>1543</v>
      </c>
      <c r="D219" s="1011">
        <v>613961</v>
      </c>
      <c r="E219" s="1261">
        <f>'Obrazac 2 - analitika NP'!E219+'Obrazac 2 - analitika PPN1'!E219</f>
        <v>0</v>
      </c>
      <c r="F219" s="1258">
        <f>'Obrazac 2 - analitika NP'!F219+'Obrazac 2 - analitika PPN1'!F219</f>
        <v>0</v>
      </c>
      <c r="G219" s="1261">
        <f>'Obrazac 2 - analitika NP'!G219+'Obrazac 2 - analitika PPN1'!G219</f>
        <v>0</v>
      </c>
      <c r="H219" s="1259">
        <f>'Obrazac 2 - analitika NP'!H219+'Obrazac 2 - analitika PPN1'!H219</f>
        <v>0</v>
      </c>
      <c r="I219" s="1260">
        <f>'Obrazac 2 - analitika NP'!I219+'Obrazac 2 - analitika PPN1'!I219</f>
        <v>0</v>
      </c>
      <c r="J219" s="1009" t="e">
        <f t="shared" si="24"/>
        <v>#DIV/0!</v>
      </c>
      <c r="K219" s="1010" t="e">
        <f t="shared" si="25"/>
        <v>#DIV/0!</v>
      </c>
    </row>
    <row r="220" spans="2:11" ht="15" customHeight="1" outlineLevel="1">
      <c r="B220" s="1027" t="s">
        <v>1544</v>
      </c>
      <c r="C220" s="1049" t="s">
        <v>1545</v>
      </c>
      <c r="D220" s="1011">
        <v>613962</v>
      </c>
      <c r="E220" s="1261">
        <f>'Obrazac 2 - analitika NP'!E220+'Obrazac 2 - analitika PPN1'!E220</f>
        <v>0</v>
      </c>
      <c r="F220" s="1258">
        <f>'Obrazac 2 - analitika NP'!F220+'Obrazac 2 - analitika PPN1'!F220</f>
        <v>0</v>
      </c>
      <c r="G220" s="1261">
        <f>'Obrazac 2 - analitika NP'!G220+'Obrazac 2 - analitika PPN1'!G220</f>
        <v>0</v>
      </c>
      <c r="H220" s="1259">
        <f>'Obrazac 2 - analitika NP'!H220+'Obrazac 2 - analitika PPN1'!H220</f>
        <v>0</v>
      </c>
      <c r="I220" s="1260">
        <f>'Obrazac 2 - analitika NP'!I220+'Obrazac 2 - analitika PPN1'!I220</f>
        <v>0</v>
      </c>
      <c r="J220" s="1009" t="e">
        <f t="shared" si="24"/>
        <v>#DIV/0!</v>
      </c>
      <c r="K220" s="1010" t="e">
        <f t="shared" si="25"/>
        <v>#DIV/0!</v>
      </c>
    </row>
    <row r="221" spans="2:11" ht="15" customHeight="1" outlineLevel="1">
      <c r="B221" s="1027" t="s">
        <v>1546</v>
      </c>
      <c r="C221" s="1049" t="s">
        <v>1547</v>
      </c>
      <c r="D221" s="1011">
        <v>613963</v>
      </c>
      <c r="E221" s="1261">
        <f>'Obrazac 2 - analitika NP'!E221+'Obrazac 2 - analitika PPN1'!E221</f>
        <v>0</v>
      </c>
      <c r="F221" s="1258">
        <f>'Obrazac 2 - analitika NP'!F221+'Obrazac 2 - analitika PPN1'!F221</f>
        <v>0</v>
      </c>
      <c r="G221" s="1261">
        <f>'Obrazac 2 - analitika NP'!G221+'Obrazac 2 - analitika PPN1'!G221</f>
        <v>0</v>
      </c>
      <c r="H221" s="1259">
        <f>'Obrazac 2 - analitika NP'!H221+'Obrazac 2 - analitika PPN1'!H221</f>
        <v>0</v>
      </c>
      <c r="I221" s="1260">
        <f>'Obrazac 2 - analitika NP'!I221+'Obrazac 2 - analitika PPN1'!I221</f>
        <v>0</v>
      </c>
      <c r="J221" s="1009" t="e">
        <f t="shared" si="24"/>
        <v>#DIV/0!</v>
      </c>
      <c r="K221" s="1010" t="e">
        <f t="shared" si="25"/>
        <v>#DIV/0!</v>
      </c>
    </row>
    <row r="222" spans="2:11" ht="15" customHeight="1" outlineLevel="1">
      <c r="B222" s="1027" t="s">
        <v>1548</v>
      </c>
      <c r="C222" s="1049" t="s">
        <v>1549</v>
      </c>
      <c r="D222" s="1011">
        <v>613964</v>
      </c>
      <c r="E222" s="1261">
        <f>'Obrazac 2 - analitika NP'!E222+'Obrazac 2 - analitika PPN1'!E222</f>
        <v>0</v>
      </c>
      <c r="F222" s="1258">
        <f>'Obrazac 2 - analitika NP'!F222+'Obrazac 2 - analitika PPN1'!F222</f>
        <v>0</v>
      </c>
      <c r="G222" s="1261">
        <f>'Obrazac 2 - analitika NP'!G222+'Obrazac 2 - analitika PPN1'!G222</f>
        <v>0</v>
      </c>
      <c r="H222" s="1259">
        <f>'Obrazac 2 - analitika NP'!H222+'Obrazac 2 - analitika PPN1'!H222</f>
        <v>0</v>
      </c>
      <c r="I222" s="1260">
        <f>'Obrazac 2 - analitika NP'!I222+'Obrazac 2 - analitika PPN1'!I222</f>
        <v>0</v>
      </c>
      <c r="J222" s="1009" t="e">
        <f t="shared" si="24"/>
        <v>#DIV/0!</v>
      </c>
      <c r="K222" s="1010" t="e">
        <f t="shared" si="25"/>
        <v>#DIV/0!</v>
      </c>
    </row>
    <row r="223" spans="2:11" ht="15" customHeight="1" outlineLevel="1">
      <c r="B223" s="1027" t="s">
        <v>1550</v>
      </c>
      <c r="C223" s="1049" t="s">
        <v>1551</v>
      </c>
      <c r="D223" s="1011">
        <v>613965</v>
      </c>
      <c r="E223" s="1261">
        <f>'Obrazac 2 - analitika NP'!E223+'Obrazac 2 - analitika PPN1'!E223</f>
        <v>0</v>
      </c>
      <c r="F223" s="1258">
        <f>'Obrazac 2 - analitika NP'!F223+'Obrazac 2 - analitika PPN1'!F223</f>
        <v>0</v>
      </c>
      <c r="G223" s="1261">
        <f>'Obrazac 2 - analitika NP'!G223+'Obrazac 2 - analitika PPN1'!G223</f>
        <v>0</v>
      </c>
      <c r="H223" s="1259">
        <f>'Obrazac 2 - analitika NP'!H223+'Obrazac 2 - analitika PPN1'!H223</f>
        <v>0</v>
      </c>
      <c r="I223" s="1260">
        <f>'Obrazac 2 - analitika NP'!I223+'Obrazac 2 - analitika PPN1'!I223</f>
        <v>0</v>
      </c>
      <c r="J223" s="1009" t="e">
        <f t="shared" si="24"/>
        <v>#DIV/0!</v>
      </c>
      <c r="K223" s="1010" t="e">
        <f t="shared" si="25"/>
        <v>#DIV/0!</v>
      </c>
    </row>
    <row r="224" spans="2:11" ht="15" customHeight="1" outlineLevel="1">
      <c r="B224" s="1027" t="s">
        <v>1552</v>
      </c>
      <c r="C224" s="1049" t="s">
        <v>1553</v>
      </c>
      <c r="D224" s="1011">
        <v>613966</v>
      </c>
      <c r="E224" s="1261">
        <f>'Obrazac 2 - analitika NP'!E224+'Obrazac 2 - analitika PPN1'!E224</f>
        <v>0</v>
      </c>
      <c r="F224" s="1258">
        <f>'Obrazac 2 - analitika NP'!F224+'Obrazac 2 - analitika PPN1'!F224</f>
        <v>0</v>
      </c>
      <c r="G224" s="1261">
        <f>'Obrazac 2 - analitika NP'!G224+'Obrazac 2 - analitika PPN1'!G224</f>
        <v>0</v>
      </c>
      <c r="H224" s="1259">
        <f>'Obrazac 2 - analitika NP'!H224+'Obrazac 2 - analitika PPN1'!H224</f>
        <v>0</v>
      </c>
      <c r="I224" s="1260">
        <f>'Obrazac 2 - analitika NP'!I224+'Obrazac 2 - analitika PPN1'!I224</f>
        <v>0</v>
      </c>
      <c r="J224" s="1009" t="e">
        <f t="shared" si="24"/>
        <v>#DIV/0!</v>
      </c>
      <c r="K224" s="1010" t="e">
        <f t="shared" si="25"/>
        <v>#DIV/0!</v>
      </c>
    </row>
    <row r="225" spans="2:11" ht="15" customHeight="1" outlineLevel="1">
      <c r="B225" s="1027" t="s">
        <v>1554</v>
      </c>
      <c r="C225" s="1049" t="s">
        <v>1555</v>
      </c>
      <c r="D225" s="1011">
        <v>613967</v>
      </c>
      <c r="E225" s="1261">
        <f>'Obrazac 2 - analitika NP'!E225+'Obrazac 2 - analitika PPN1'!E225</f>
        <v>0</v>
      </c>
      <c r="F225" s="1258">
        <f>'Obrazac 2 - analitika NP'!F225+'Obrazac 2 - analitika PPN1'!F225</f>
        <v>0</v>
      </c>
      <c r="G225" s="1261">
        <f>'Obrazac 2 - analitika NP'!G225+'Obrazac 2 - analitika PPN1'!G225</f>
        <v>0</v>
      </c>
      <c r="H225" s="1259">
        <f>'Obrazac 2 - analitika NP'!H225+'Obrazac 2 - analitika PPN1'!H225</f>
        <v>0</v>
      </c>
      <c r="I225" s="1260">
        <f>'Obrazac 2 - analitika NP'!I225+'Obrazac 2 - analitika PPN1'!I225</f>
        <v>0</v>
      </c>
      <c r="J225" s="1009" t="e">
        <f t="shared" si="24"/>
        <v>#DIV/0!</v>
      </c>
      <c r="K225" s="1010" t="e">
        <f t="shared" si="25"/>
        <v>#DIV/0!</v>
      </c>
    </row>
    <row r="226" spans="2:11" ht="15" customHeight="1" outlineLevel="1">
      <c r="B226" s="1027" t="s">
        <v>1556</v>
      </c>
      <c r="C226" s="1049" t="s">
        <v>1557</v>
      </c>
      <c r="D226" s="1011">
        <v>613968</v>
      </c>
      <c r="E226" s="1261">
        <f>'Obrazac 2 - analitika NP'!E226+'Obrazac 2 - analitika PPN1'!E226</f>
        <v>0</v>
      </c>
      <c r="F226" s="1258">
        <f>'Obrazac 2 - analitika NP'!F226+'Obrazac 2 - analitika PPN1'!F226</f>
        <v>0</v>
      </c>
      <c r="G226" s="1261">
        <f>'Obrazac 2 - analitika NP'!G226+'Obrazac 2 - analitika PPN1'!G226</f>
        <v>0</v>
      </c>
      <c r="H226" s="1259">
        <f>'Obrazac 2 - analitika NP'!H226+'Obrazac 2 - analitika PPN1'!H226</f>
        <v>0</v>
      </c>
      <c r="I226" s="1260">
        <f>'Obrazac 2 - analitika NP'!I226+'Obrazac 2 - analitika PPN1'!I226</f>
        <v>0</v>
      </c>
      <c r="J226" s="1009" t="e">
        <f t="shared" si="24"/>
        <v>#DIV/0!</v>
      </c>
      <c r="K226" s="1010" t="e">
        <f t="shared" si="25"/>
        <v>#DIV/0!</v>
      </c>
    </row>
    <row r="227" spans="2:11" ht="15" customHeight="1" outlineLevel="1">
      <c r="B227" s="1027" t="s">
        <v>1558</v>
      </c>
      <c r="C227" s="1049" t="s">
        <v>1559</v>
      </c>
      <c r="D227" s="1011">
        <v>613971</v>
      </c>
      <c r="E227" s="1261">
        <f>'Obrazac 2 - analitika NP'!E227+'Obrazac 2 - analitika PPN1'!E227</f>
        <v>35000</v>
      </c>
      <c r="F227" s="1258">
        <f>'Obrazac 2 - analitika NP'!F227+'Obrazac 2 - analitika PPN1'!F227</f>
        <v>2600</v>
      </c>
      <c r="G227" s="1261">
        <f>'Obrazac 2 - analitika NP'!G227+'Obrazac 2 - analitika PPN1'!G227</f>
        <v>37600</v>
      </c>
      <c r="H227" s="1259">
        <f>'Obrazac 2 - analitika NP'!H227+'Obrazac 2 - analitika PPN1'!H227</f>
        <v>30646.89</v>
      </c>
      <c r="I227" s="1260">
        <f>'Obrazac 2 - analitika NP'!I227+'Obrazac 2 - analitika PPN1'!I227</f>
        <v>34188.36</v>
      </c>
      <c r="J227" s="1009">
        <f t="shared" si="24"/>
        <v>0.81507686170212768</v>
      </c>
      <c r="K227" s="1010">
        <f t="shared" si="25"/>
        <v>0.89641298968420824</v>
      </c>
    </row>
    <row r="228" spans="2:11" ht="15" customHeight="1" outlineLevel="1">
      <c r="B228" s="1027" t="s">
        <v>1560</v>
      </c>
      <c r="C228" s="1049" t="s">
        <v>1561</v>
      </c>
      <c r="D228" s="1011">
        <v>613972</v>
      </c>
      <c r="E228" s="1261">
        <f>'Obrazac 2 - analitika NP'!E228+'Obrazac 2 - analitika PPN1'!E228</f>
        <v>0</v>
      </c>
      <c r="F228" s="1258">
        <f>'Obrazac 2 - analitika NP'!F228+'Obrazac 2 - analitika PPN1'!F228</f>
        <v>0</v>
      </c>
      <c r="G228" s="1261">
        <f>'Obrazac 2 - analitika NP'!G228+'Obrazac 2 - analitika PPN1'!G228</f>
        <v>0</v>
      </c>
      <c r="H228" s="1259">
        <f>'Obrazac 2 - analitika NP'!H228+'Obrazac 2 - analitika PPN1'!H228</f>
        <v>0</v>
      </c>
      <c r="I228" s="1260">
        <f>'Obrazac 2 - analitika NP'!I228+'Obrazac 2 - analitika PPN1'!I228</f>
        <v>0</v>
      </c>
      <c r="J228" s="1009" t="e">
        <f t="shared" si="24"/>
        <v>#DIV/0!</v>
      </c>
      <c r="K228" s="1010" t="e">
        <f t="shared" si="25"/>
        <v>#DIV/0!</v>
      </c>
    </row>
    <row r="229" spans="2:11" ht="15" customHeight="1" outlineLevel="1">
      <c r="B229" s="1027" t="s">
        <v>1562</v>
      </c>
      <c r="C229" s="1049" t="s">
        <v>1563</v>
      </c>
      <c r="D229" s="1011">
        <v>613973</v>
      </c>
      <c r="E229" s="1261">
        <f>'Obrazac 2 - analitika NP'!E229+'Obrazac 2 - analitika PPN1'!E229</f>
        <v>0</v>
      </c>
      <c r="F229" s="1258">
        <f>'Obrazac 2 - analitika NP'!F229+'Obrazac 2 - analitika PPN1'!F229</f>
        <v>0</v>
      </c>
      <c r="G229" s="1261">
        <f>'Obrazac 2 - analitika NP'!G229+'Obrazac 2 - analitika PPN1'!G229</f>
        <v>0</v>
      </c>
      <c r="H229" s="1259">
        <f>'Obrazac 2 - analitika NP'!H229+'Obrazac 2 - analitika PPN1'!H229</f>
        <v>0</v>
      </c>
      <c r="I229" s="1260">
        <f>'Obrazac 2 - analitika NP'!I229+'Obrazac 2 - analitika PPN1'!I229</f>
        <v>0</v>
      </c>
      <c r="J229" s="1009" t="e">
        <f t="shared" si="24"/>
        <v>#DIV/0!</v>
      </c>
      <c r="K229" s="1010" t="e">
        <f t="shared" si="25"/>
        <v>#DIV/0!</v>
      </c>
    </row>
    <row r="230" spans="2:11" ht="15" customHeight="1" outlineLevel="1">
      <c r="B230" s="1027" t="s">
        <v>1564</v>
      </c>
      <c r="C230" s="1049" t="s">
        <v>1565</v>
      </c>
      <c r="D230" s="1011">
        <v>613975</v>
      </c>
      <c r="E230" s="1261">
        <f>'Obrazac 2 - analitika NP'!E230+'Obrazac 2 - analitika PPN1'!E230</f>
        <v>0</v>
      </c>
      <c r="F230" s="1258">
        <f>'Obrazac 2 - analitika NP'!F230+'Obrazac 2 - analitika PPN1'!F230</f>
        <v>0</v>
      </c>
      <c r="G230" s="1261">
        <f>'Obrazac 2 - analitika NP'!G230+'Obrazac 2 - analitika PPN1'!G230</f>
        <v>0</v>
      </c>
      <c r="H230" s="1259">
        <f>'Obrazac 2 - analitika NP'!H230+'Obrazac 2 - analitika PPN1'!H230</f>
        <v>0</v>
      </c>
      <c r="I230" s="1260">
        <f>'Obrazac 2 - analitika NP'!I230+'Obrazac 2 - analitika PPN1'!I230</f>
        <v>0</v>
      </c>
      <c r="J230" s="1009" t="e">
        <f t="shared" si="24"/>
        <v>#DIV/0!</v>
      </c>
      <c r="K230" s="1010" t="e">
        <f t="shared" si="25"/>
        <v>#DIV/0!</v>
      </c>
    </row>
    <row r="231" spans="2:11" ht="15" customHeight="1" outlineLevel="1">
      <c r="B231" s="1027" t="s">
        <v>1566</v>
      </c>
      <c r="C231" s="1049" t="s">
        <v>1567</v>
      </c>
      <c r="D231" s="1011">
        <v>613981</v>
      </c>
      <c r="E231" s="1261">
        <f>'Obrazac 2 - analitika NP'!E231+'Obrazac 2 - analitika PPN1'!E231</f>
        <v>3500</v>
      </c>
      <c r="F231" s="1258">
        <f>'Obrazac 2 - analitika NP'!F231+'Obrazac 2 - analitika PPN1'!F231</f>
        <v>200</v>
      </c>
      <c r="G231" s="1261">
        <f>'Obrazac 2 - analitika NP'!G231+'Obrazac 2 - analitika PPN1'!G231</f>
        <v>3700</v>
      </c>
      <c r="H231" s="1259">
        <f>'Obrazac 2 - analitika NP'!H231+'Obrazac 2 - analitika PPN1'!H231</f>
        <v>2678.92</v>
      </c>
      <c r="I231" s="1260">
        <f>'Obrazac 2 - analitika NP'!I231+'Obrazac 2 - analitika PPN1'!I231</f>
        <v>3012.93</v>
      </c>
      <c r="J231" s="1009">
        <f t="shared" si="24"/>
        <v>0.72403243243243243</v>
      </c>
      <c r="K231" s="1010">
        <f t="shared" si="25"/>
        <v>0.88914113504130543</v>
      </c>
    </row>
    <row r="232" spans="2:11" ht="15" customHeight="1" outlineLevel="1">
      <c r="B232" s="1027" t="s">
        <v>1568</v>
      </c>
      <c r="C232" s="1050" t="s">
        <v>1569</v>
      </c>
      <c r="D232" s="1011">
        <v>613982</v>
      </c>
      <c r="E232" s="1261">
        <f>'Obrazac 2 - analitika NP'!E232+'Obrazac 2 - analitika PPN1'!E232</f>
        <v>0</v>
      </c>
      <c r="F232" s="1258">
        <f>'Obrazac 2 - analitika NP'!F232+'Obrazac 2 - analitika PPN1'!F232</f>
        <v>0</v>
      </c>
      <c r="G232" s="1261">
        <f>'Obrazac 2 - analitika NP'!G232+'Obrazac 2 - analitika PPN1'!G232</f>
        <v>0</v>
      </c>
      <c r="H232" s="1259">
        <f>'Obrazac 2 - analitika NP'!H232+'Obrazac 2 - analitika PPN1'!H232</f>
        <v>0</v>
      </c>
      <c r="I232" s="1260">
        <f>'Obrazac 2 - analitika NP'!I232+'Obrazac 2 - analitika PPN1'!I232</f>
        <v>0</v>
      </c>
      <c r="J232" s="1009" t="e">
        <f t="shared" si="24"/>
        <v>#DIV/0!</v>
      </c>
      <c r="K232" s="1010" t="e">
        <f t="shared" si="25"/>
        <v>#DIV/0!</v>
      </c>
    </row>
    <row r="233" spans="2:11" ht="15" customHeight="1" outlineLevel="1">
      <c r="B233" s="1027" t="s">
        <v>1570</v>
      </c>
      <c r="C233" s="1049" t="s">
        <v>1571</v>
      </c>
      <c r="D233" s="1011">
        <v>613983</v>
      </c>
      <c r="E233" s="1261">
        <f>'Obrazac 2 - analitika NP'!E233+'Obrazac 2 - analitika PPN1'!E233</f>
        <v>0</v>
      </c>
      <c r="F233" s="1258">
        <f>'Obrazac 2 - analitika NP'!F233+'Obrazac 2 - analitika PPN1'!F233</f>
        <v>0</v>
      </c>
      <c r="G233" s="1261">
        <f>'Obrazac 2 - analitika NP'!G233+'Obrazac 2 - analitika PPN1'!G233</f>
        <v>0</v>
      </c>
      <c r="H233" s="1259">
        <f>'Obrazac 2 - analitika NP'!H233+'Obrazac 2 - analitika PPN1'!H233</f>
        <v>0</v>
      </c>
      <c r="I233" s="1260">
        <f>'Obrazac 2 - analitika NP'!I233+'Obrazac 2 - analitika PPN1'!I233</f>
        <v>0</v>
      </c>
      <c r="J233" s="1009" t="e">
        <f t="shared" si="24"/>
        <v>#DIV/0!</v>
      </c>
      <c r="K233" s="1010" t="e">
        <f t="shared" si="25"/>
        <v>#DIV/0!</v>
      </c>
    </row>
    <row r="234" spans="2:11" ht="15" customHeight="1" outlineLevel="1">
      <c r="B234" s="1027" t="s">
        <v>1572</v>
      </c>
      <c r="C234" s="1049" t="s">
        <v>1573</v>
      </c>
      <c r="D234" s="1011">
        <v>613984</v>
      </c>
      <c r="E234" s="1261">
        <f>'Obrazac 2 - analitika NP'!E234+'Obrazac 2 - analitika PPN1'!E234</f>
        <v>300</v>
      </c>
      <c r="F234" s="1258">
        <f>'Obrazac 2 - analitika NP'!F234+'Obrazac 2 - analitika PPN1'!F234</f>
        <v>0</v>
      </c>
      <c r="G234" s="1261">
        <f>'Obrazac 2 - analitika NP'!G234+'Obrazac 2 - analitika PPN1'!G234</f>
        <v>300</v>
      </c>
      <c r="H234" s="1259">
        <f>'Obrazac 2 - analitika NP'!H234+'Obrazac 2 - analitika PPN1'!H234</f>
        <v>104.49000000000002</v>
      </c>
      <c r="I234" s="1260">
        <f>'Obrazac 2 - analitika NP'!I234+'Obrazac 2 - analitika PPN1'!I234</f>
        <v>123.44</v>
      </c>
      <c r="J234" s="1009">
        <f t="shared" si="24"/>
        <v>0.34830000000000005</v>
      </c>
      <c r="K234" s="1010">
        <f t="shared" si="25"/>
        <v>0.84648412184057054</v>
      </c>
    </row>
    <row r="235" spans="2:11" ht="15" customHeight="1" outlineLevel="1">
      <c r="B235" s="1027" t="s">
        <v>1574</v>
      </c>
      <c r="C235" s="1049" t="s">
        <v>1575</v>
      </c>
      <c r="D235" s="1011">
        <v>613985</v>
      </c>
      <c r="E235" s="1261">
        <f>'Obrazac 2 - analitika NP'!E235+'Obrazac 2 - analitika PPN1'!E235</f>
        <v>4500</v>
      </c>
      <c r="F235" s="1258">
        <f>'Obrazac 2 - analitika NP'!F235+'Obrazac 2 - analitika PPN1'!F235</f>
        <v>300</v>
      </c>
      <c r="G235" s="1261">
        <f>'Obrazac 2 - analitika NP'!G235+'Obrazac 2 - analitika PPN1'!G235</f>
        <v>4800</v>
      </c>
      <c r="H235" s="1259">
        <f>'Obrazac 2 - analitika NP'!H235+'Obrazac 2 - analitika PPN1'!H235</f>
        <v>3399.0299999999997</v>
      </c>
      <c r="I235" s="1260">
        <f>'Obrazac 2 - analitika NP'!I235+'Obrazac 2 - analitika PPN1'!I235</f>
        <v>3473.0199999999995</v>
      </c>
      <c r="J235" s="1009">
        <f t="shared" si="24"/>
        <v>0.70813124999999999</v>
      </c>
      <c r="K235" s="1010">
        <f t="shared" si="25"/>
        <v>0.97869577485876846</v>
      </c>
    </row>
    <row r="236" spans="2:11" ht="15" customHeight="1" outlineLevel="1">
      <c r="B236" s="1027" t="s">
        <v>1576</v>
      </c>
      <c r="C236" s="1049" t="s">
        <v>1577</v>
      </c>
      <c r="D236" s="1011">
        <v>613986</v>
      </c>
      <c r="E236" s="1261">
        <f>'Obrazac 2 - analitika NP'!E236+'Obrazac 2 - analitika PPN1'!E236</f>
        <v>0</v>
      </c>
      <c r="F236" s="1258">
        <f>'Obrazac 2 - analitika NP'!F236+'Obrazac 2 - analitika PPN1'!F236</f>
        <v>0</v>
      </c>
      <c r="G236" s="1261">
        <f>'Obrazac 2 - analitika NP'!G236+'Obrazac 2 - analitika PPN1'!G236</f>
        <v>0</v>
      </c>
      <c r="H236" s="1259">
        <f>'Obrazac 2 - analitika NP'!H236+'Obrazac 2 - analitika PPN1'!H236</f>
        <v>0</v>
      </c>
      <c r="I236" s="1260">
        <f>'Obrazac 2 - analitika NP'!I236+'Obrazac 2 - analitika PPN1'!I236</f>
        <v>0</v>
      </c>
      <c r="J236" s="1009" t="e">
        <f t="shared" si="24"/>
        <v>#DIV/0!</v>
      </c>
      <c r="K236" s="1010" t="e">
        <f t="shared" si="25"/>
        <v>#DIV/0!</v>
      </c>
    </row>
    <row r="237" spans="2:11" ht="15" customHeight="1" outlineLevel="1">
      <c r="B237" s="1027" t="s">
        <v>1578</v>
      </c>
      <c r="C237" s="1049" t="s">
        <v>1579</v>
      </c>
      <c r="D237" s="1011">
        <v>613987</v>
      </c>
      <c r="E237" s="1261">
        <f>'Obrazac 2 - analitika NP'!E237+'Obrazac 2 - analitika PPN1'!E237</f>
        <v>0</v>
      </c>
      <c r="F237" s="1258">
        <f>'Obrazac 2 - analitika NP'!F237+'Obrazac 2 - analitika PPN1'!F237</f>
        <v>0</v>
      </c>
      <c r="G237" s="1261">
        <f>'Obrazac 2 - analitika NP'!G237+'Obrazac 2 - analitika PPN1'!G237</f>
        <v>0</v>
      </c>
      <c r="H237" s="1259">
        <f>'Obrazac 2 - analitika NP'!H237+'Obrazac 2 - analitika PPN1'!H237</f>
        <v>0</v>
      </c>
      <c r="I237" s="1260">
        <f>'Obrazac 2 - analitika NP'!I237+'Obrazac 2 - analitika PPN1'!I237</f>
        <v>0</v>
      </c>
      <c r="J237" s="1009" t="e">
        <f t="shared" si="24"/>
        <v>#DIV/0!</v>
      </c>
      <c r="K237" s="1010" t="e">
        <f t="shared" si="25"/>
        <v>#DIV/0!</v>
      </c>
    </row>
    <row r="238" spans="2:11" ht="15" customHeight="1" outlineLevel="1">
      <c r="B238" s="1027" t="s">
        <v>1580</v>
      </c>
      <c r="C238" s="1050" t="s">
        <v>1581</v>
      </c>
      <c r="D238" s="1011">
        <v>613988</v>
      </c>
      <c r="E238" s="1261">
        <f>'Obrazac 2 - analitika NP'!E238+'Obrazac 2 - analitika PPN1'!E238</f>
        <v>0</v>
      </c>
      <c r="F238" s="1258">
        <f>'Obrazac 2 - analitika NP'!F238+'Obrazac 2 - analitika PPN1'!F238</f>
        <v>0</v>
      </c>
      <c r="G238" s="1261">
        <f>'Obrazac 2 - analitika NP'!G238+'Obrazac 2 - analitika PPN1'!G238</f>
        <v>0</v>
      </c>
      <c r="H238" s="1259">
        <f>'Obrazac 2 - analitika NP'!H238+'Obrazac 2 - analitika PPN1'!H238</f>
        <v>0</v>
      </c>
      <c r="I238" s="1260">
        <f>'Obrazac 2 - analitika NP'!I238+'Obrazac 2 - analitika PPN1'!I238</f>
        <v>0</v>
      </c>
      <c r="J238" s="1009" t="e">
        <f t="shared" si="24"/>
        <v>#DIV/0!</v>
      </c>
      <c r="K238" s="1010" t="e">
        <f t="shared" si="25"/>
        <v>#DIV/0!</v>
      </c>
    </row>
    <row r="239" spans="2:11" ht="15" customHeight="1" outlineLevel="1">
      <c r="B239" s="1027" t="s">
        <v>1582</v>
      </c>
      <c r="C239" s="1049" t="s">
        <v>1583</v>
      </c>
      <c r="D239" s="1011">
        <v>613989</v>
      </c>
      <c r="E239" s="1261">
        <f>'Obrazac 2 - analitika NP'!E239+'Obrazac 2 - analitika PPN1'!E239</f>
        <v>0</v>
      </c>
      <c r="F239" s="1258">
        <f>'Obrazac 2 - analitika NP'!F239+'Obrazac 2 - analitika PPN1'!F239</f>
        <v>0</v>
      </c>
      <c r="G239" s="1261">
        <f>'Obrazac 2 - analitika NP'!G239+'Obrazac 2 - analitika PPN1'!G239</f>
        <v>0</v>
      </c>
      <c r="H239" s="1259">
        <f>'Obrazac 2 - analitika NP'!H239+'Obrazac 2 - analitika PPN1'!H239</f>
        <v>0</v>
      </c>
      <c r="I239" s="1260">
        <f>'Obrazac 2 - analitika NP'!I239+'Obrazac 2 - analitika PPN1'!I239</f>
        <v>0</v>
      </c>
      <c r="J239" s="1009" t="e">
        <f t="shared" si="24"/>
        <v>#DIV/0!</v>
      </c>
      <c r="K239" s="1010" t="e">
        <f t="shared" si="25"/>
        <v>#DIV/0!</v>
      </c>
    </row>
    <row r="240" spans="2:11" ht="15" customHeight="1" outlineLevel="1">
      <c r="B240" s="1027" t="s">
        <v>1584</v>
      </c>
      <c r="C240" s="1049" t="s">
        <v>1585</v>
      </c>
      <c r="D240" s="1011">
        <v>613991</v>
      </c>
      <c r="E240" s="1261">
        <f>'Obrazac 2 - analitika NP'!E240+'Obrazac 2 - analitika PPN1'!E240</f>
        <v>3000</v>
      </c>
      <c r="F240" s="1258">
        <f>'Obrazac 2 - analitika NP'!F240+'Obrazac 2 - analitika PPN1'!F240</f>
        <v>-2400</v>
      </c>
      <c r="G240" s="1261">
        <f>'Obrazac 2 - analitika NP'!G240+'Obrazac 2 - analitika PPN1'!G240</f>
        <v>600</v>
      </c>
      <c r="H240" s="1259">
        <f>'Obrazac 2 - analitika NP'!H240+'Obrazac 2 - analitika PPN1'!H240</f>
        <v>451</v>
      </c>
      <c r="I240" s="1260">
        <f>'Obrazac 2 - analitika NP'!I240+'Obrazac 2 - analitika PPN1'!I240</f>
        <v>2082.835</v>
      </c>
      <c r="J240" s="1009">
        <f t="shared" si="24"/>
        <v>0.75166666666666671</v>
      </c>
      <c r="K240" s="1010">
        <f t="shared" si="25"/>
        <v>0.21653179440522172</v>
      </c>
    </row>
    <row r="241" spans="2:11" ht="15" customHeight="1" outlineLevel="1">
      <c r="B241" s="1027" t="s">
        <v>1586</v>
      </c>
      <c r="C241" s="1049" t="s">
        <v>1587</v>
      </c>
      <c r="D241" s="1011">
        <v>613992</v>
      </c>
      <c r="E241" s="1261">
        <f>'Obrazac 2 - analitika NP'!E241+'Obrazac 2 - analitika PPN1'!E241</f>
        <v>0</v>
      </c>
      <c r="F241" s="1258">
        <f>'Obrazac 2 - analitika NP'!F241+'Obrazac 2 - analitika PPN1'!F241</f>
        <v>0</v>
      </c>
      <c r="G241" s="1261">
        <f>'Obrazac 2 - analitika NP'!G241+'Obrazac 2 - analitika PPN1'!G241</f>
        <v>0</v>
      </c>
      <c r="H241" s="1259">
        <f>'Obrazac 2 - analitika NP'!H241+'Obrazac 2 - analitika PPN1'!H241</f>
        <v>0</v>
      </c>
      <c r="I241" s="1260">
        <f>'Obrazac 2 - analitika NP'!I241+'Obrazac 2 - analitika PPN1'!I241</f>
        <v>0</v>
      </c>
      <c r="J241" s="1009" t="e">
        <f t="shared" si="24"/>
        <v>#DIV/0!</v>
      </c>
      <c r="K241" s="1010" t="e">
        <f t="shared" si="25"/>
        <v>#DIV/0!</v>
      </c>
    </row>
    <row r="242" spans="2:11" ht="15" customHeight="1" outlineLevel="1">
      <c r="B242" s="1027" t="s">
        <v>1588</v>
      </c>
      <c r="C242" s="1049" t="s">
        <v>1589</v>
      </c>
      <c r="D242" s="1011">
        <v>613993</v>
      </c>
      <c r="E242" s="1261">
        <f>'Obrazac 2 - analitika NP'!E242+'Obrazac 2 - analitika PPN1'!E242</f>
        <v>0</v>
      </c>
      <c r="F242" s="1258">
        <f>'Obrazac 2 - analitika NP'!F242+'Obrazac 2 - analitika PPN1'!F242</f>
        <v>0</v>
      </c>
      <c r="G242" s="1261">
        <f>'Obrazac 2 - analitika NP'!G242+'Obrazac 2 - analitika PPN1'!G242</f>
        <v>0</v>
      </c>
      <c r="H242" s="1259">
        <f>'Obrazac 2 - analitika NP'!H242+'Obrazac 2 - analitika PPN1'!H242</f>
        <v>0</v>
      </c>
      <c r="I242" s="1260">
        <f>'Obrazac 2 - analitika NP'!I242+'Obrazac 2 - analitika PPN1'!I242</f>
        <v>0</v>
      </c>
      <c r="J242" s="1009" t="e">
        <f t="shared" si="24"/>
        <v>#DIV/0!</v>
      </c>
      <c r="K242" s="1010" t="e">
        <f t="shared" si="25"/>
        <v>#DIV/0!</v>
      </c>
    </row>
    <row r="243" spans="2:11" ht="15" customHeight="1" outlineLevel="1">
      <c r="B243" s="1027" t="s">
        <v>1590</v>
      </c>
      <c r="C243" s="1049" t="s">
        <v>1591</v>
      </c>
      <c r="D243" s="1011">
        <v>613994</v>
      </c>
      <c r="E243" s="1261">
        <f>'Obrazac 2 - analitika NP'!E243+'Obrazac 2 - analitika PPN1'!E243</f>
        <v>0</v>
      </c>
      <c r="F243" s="1258">
        <f>'Obrazac 2 - analitika NP'!F243+'Obrazac 2 - analitika PPN1'!F243</f>
        <v>0</v>
      </c>
      <c r="G243" s="1261">
        <f>'Obrazac 2 - analitika NP'!G243+'Obrazac 2 - analitika PPN1'!G243</f>
        <v>0</v>
      </c>
      <c r="H243" s="1259">
        <f>'Obrazac 2 - analitika NP'!H243+'Obrazac 2 - analitika PPN1'!H243</f>
        <v>0</v>
      </c>
      <c r="I243" s="1260">
        <f>'Obrazac 2 - analitika NP'!I243+'Obrazac 2 - analitika PPN1'!I243</f>
        <v>0</v>
      </c>
      <c r="J243" s="1009" t="e">
        <f t="shared" si="24"/>
        <v>#DIV/0!</v>
      </c>
      <c r="K243" s="1010" t="e">
        <f t="shared" si="25"/>
        <v>#DIV/0!</v>
      </c>
    </row>
    <row r="244" spans="2:11" ht="15" customHeight="1" outlineLevel="1">
      <c r="B244" s="1027" t="s">
        <v>1592</v>
      </c>
      <c r="C244" s="1049" t="s">
        <v>1593</v>
      </c>
      <c r="D244" s="1011">
        <v>613995</v>
      </c>
      <c r="E244" s="1261">
        <f>'Obrazac 2 - analitika NP'!E244+'Obrazac 2 - analitika PPN1'!E244</f>
        <v>6000</v>
      </c>
      <c r="F244" s="1258">
        <f>'Obrazac 2 - analitika NP'!F244+'Obrazac 2 - analitika PPN1'!F244</f>
        <v>-200</v>
      </c>
      <c r="G244" s="1261">
        <f>'Obrazac 2 - analitika NP'!G244+'Obrazac 2 - analitika PPN1'!G244</f>
        <v>5800</v>
      </c>
      <c r="H244" s="1259">
        <f>'Obrazac 2 - analitika NP'!H244+'Obrazac 2 - analitika PPN1'!H244</f>
        <v>5782</v>
      </c>
      <c r="I244" s="1260">
        <f>'Obrazac 2 - analitika NP'!I244+'Obrazac 2 - analitika PPN1'!I244</f>
        <v>0</v>
      </c>
      <c r="J244" s="1009">
        <f t="shared" si="24"/>
        <v>0.99689655172413794</v>
      </c>
      <c r="K244" s="1010" t="e">
        <f t="shared" si="25"/>
        <v>#DIV/0!</v>
      </c>
    </row>
    <row r="245" spans="2:11" ht="15" customHeight="1" outlineLevel="1">
      <c r="B245" s="1027" t="s">
        <v>1594</v>
      </c>
      <c r="C245" s="1049" t="s">
        <v>1595</v>
      </c>
      <c r="D245" s="1011">
        <v>613996</v>
      </c>
      <c r="E245" s="1261">
        <f>'Obrazac 2 - analitika NP'!E245+'Obrazac 2 - analitika PPN1'!E245</f>
        <v>0</v>
      </c>
      <c r="F245" s="1258">
        <f>'Obrazac 2 - analitika NP'!F245+'Obrazac 2 - analitika PPN1'!F245</f>
        <v>0</v>
      </c>
      <c r="G245" s="1261">
        <f>'Obrazac 2 - analitika NP'!G245+'Obrazac 2 - analitika PPN1'!G245</f>
        <v>0</v>
      </c>
      <c r="H245" s="1259">
        <f>'Obrazac 2 - analitika NP'!H245+'Obrazac 2 - analitika PPN1'!H245</f>
        <v>0</v>
      </c>
      <c r="I245" s="1260">
        <f>'Obrazac 2 - analitika NP'!I245+'Obrazac 2 - analitika PPN1'!I245</f>
        <v>0</v>
      </c>
      <c r="J245" s="1009" t="e">
        <f t="shared" si="24"/>
        <v>#DIV/0!</v>
      </c>
      <c r="K245" s="1010" t="e">
        <f t="shared" si="25"/>
        <v>#DIV/0!</v>
      </c>
    </row>
    <row r="246" spans="2:11" ht="15" customHeight="1" outlineLevel="1">
      <c r="B246" s="1027" t="s">
        <v>1596</v>
      </c>
      <c r="C246" s="1049" t="s">
        <v>1597</v>
      </c>
      <c r="D246" s="1011">
        <v>613997</v>
      </c>
      <c r="E246" s="1261">
        <f>'Obrazac 2 - analitika NP'!E246+'Obrazac 2 - analitika PPN1'!E246</f>
        <v>0</v>
      </c>
      <c r="F246" s="1258">
        <f>'Obrazac 2 - analitika NP'!F246+'Obrazac 2 - analitika PPN1'!F246</f>
        <v>0</v>
      </c>
      <c r="G246" s="1261">
        <f>'Obrazac 2 - analitika NP'!G246+'Obrazac 2 - analitika PPN1'!G246</f>
        <v>0</v>
      </c>
      <c r="H246" s="1259">
        <f>'Obrazac 2 - analitika NP'!H246+'Obrazac 2 - analitika PPN1'!H246</f>
        <v>0</v>
      </c>
      <c r="I246" s="1260">
        <f>'Obrazac 2 - analitika NP'!I246+'Obrazac 2 - analitika PPN1'!I246</f>
        <v>0</v>
      </c>
      <c r="J246" s="1009" t="e">
        <f t="shared" si="24"/>
        <v>#DIV/0!</v>
      </c>
      <c r="K246" s="1010" t="e">
        <f t="shared" si="25"/>
        <v>#DIV/0!</v>
      </c>
    </row>
    <row r="247" spans="2:11" ht="15" customHeight="1" outlineLevel="1">
      <c r="B247" s="1027" t="s">
        <v>1598</v>
      </c>
      <c r="C247" s="1049" t="s">
        <v>1599</v>
      </c>
      <c r="D247" s="1011">
        <v>613998</v>
      </c>
      <c r="E247" s="1261">
        <f>'Obrazac 2 - analitika NP'!E247+'Obrazac 2 - analitika PPN1'!E247</f>
        <v>0</v>
      </c>
      <c r="F247" s="1258">
        <f>'Obrazac 2 - analitika NP'!F247+'Obrazac 2 - analitika PPN1'!F247</f>
        <v>0</v>
      </c>
      <c r="G247" s="1261">
        <f>'Obrazac 2 - analitika NP'!G247+'Obrazac 2 - analitika PPN1'!G247</f>
        <v>0</v>
      </c>
      <c r="H247" s="1259">
        <f>'Obrazac 2 - analitika NP'!H247+'Obrazac 2 - analitika PPN1'!H247</f>
        <v>0</v>
      </c>
      <c r="I247" s="1260">
        <f>'Obrazac 2 - analitika NP'!I247+'Obrazac 2 - analitika PPN1'!I247</f>
        <v>0</v>
      </c>
      <c r="J247" s="1009" t="e">
        <f t="shared" si="24"/>
        <v>#DIV/0!</v>
      </c>
      <c r="K247" s="1010" t="e">
        <f t="shared" si="25"/>
        <v>#DIV/0!</v>
      </c>
    </row>
    <row r="248" spans="2:11" ht="15" customHeight="1" outlineLevel="1">
      <c r="B248" s="1027" t="s">
        <v>1600</v>
      </c>
      <c r="C248" s="1007" t="s">
        <v>1601</v>
      </c>
      <c r="D248" s="1011">
        <v>613999</v>
      </c>
      <c r="E248" s="1261">
        <f>'Obrazac 2 - analitika NP'!E248+'Obrazac 2 - analitika PPN1'!E248</f>
        <v>0</v>
      </c>
      <c r="F248" s="1258">
        <f>'Obrazac 2 - analitika NP'!F248+'Obrazac 2 - analitika PPN1'!F248</f>
        <v>0</v>
      </c>
      <c r="G248" s="1261">
        <f>'Obrazac 2 - analitika NP'!G248+'Obrazac 2 - analitika PPN1'!G248</f>
        <v>0</v>
      </c>
      <c r="H248" s="1259">
        <f>'Obrazac 2 - analitika NP'!H248+'Obrazac 2 - analitika PPN1'!H248</f>
        <v>0</v>
      </c>
      <c r="I248" s="1260">
        <f>'Obrazac 2 - analitika NP'!I248+'Obrazac 2 - analitika PPN1'!I248</f>
        <v>0</v>
      </c>
      <c r="J248" s="1009" t="e">
        <f t="shared" si="24"/>
        <v>#DIV/0!</v>
      </c>
      <c r="K248" s="1010" t="e">
        <f t="shared" si="25"/>
        <v>#DIV/0!</v>
      </c>
    </row>
    <row r="249" spans="2:11" ht="25.5" customHeight="1">
      <c r="B249" s="1051">
        <v>16</v>
      </c>
      <c r="C249" s="1020" t="s">
        <v>4</v>
      </c>
      <c r="D249" s="1021">
        <v>614000</v>
      </c>
      <c r="E249" s="1052">
        <f>SUM(E250:E257)</f>
        <v>0</v>
      </c>
      <c r="F249" s="1052">
        <f>SUM(F250:F257)</f>
        <v>0</v>
      </c>
      <c r="G249" s="1052">
        <f t="shared" ref="G249:G315" si="26">SUM(E249:F249)</f>
        <v>0</v>
      </c>
      <c r="H249" s="1053">
        <f>SUM(H250:H257)</f>
        <v>0</v>
      </c>
      <c r="I249" s="1054">
        <f>SUM(I250:I257)</f>
        <v>0</v>
      </c>
      <c r="J249" s="1055" t="e">
        <f t="shared" si="1"/>
        <v>#DIV/0!</v>
      </c>
      <c r="K249" s="1056" t="e">
        <f t="shared" si="2"/>
        <v>#DIV/0!</v>
      </c>
    </row>
    <row r="250" spans="2:11" ht="15" customHeight="1">
      <c r="B250" s="991">
        <v>17</v>
      </c>
      <c r="C250" s="1057" t="s">
        <v>36</v>
      </c>
      <c r="D250" s="1058">
        <v>614100</v>
      </c>
      <c r="E250" s="1059"/>
      <c r="F250" s="1059"/>
      <c r="G250" s="1059">
        <f t="shared" si="26"/>
        <v>0</v>
      </c>
      <c r="H250" s="1060"/>
      <c r="I250" s="1061"/>
      <c r="J250" s="1062" t="e">
        <f t="shared" si="1"/>
        <v>#DIV/0!</v>
      </c>
      <c r="K250" s="1063" t="e">
        <f t="shared" si="2"/>
        <v>#DIV/0!</v>
      </c>
    </row>
    <row r="251" spans="2:11" ht="15" customHeight="1">
      <c r="B251" s="982">
        <v>18</v>
      </c>
      <c r="C251" s="1057" t="s">
        <v>43</v>
      </c>
      <c r="D251" s="1058">
        <v>614200</v>
      </c>
      <c r="E251" s="1059"/>
      <c r="F251" s="1059"/>
      <c r="G251" s="1059">
        <f t="shared" si="26"/>
        <v>0</v>
      </c>
      <c r="H251" s="1060"/>
      <c r="I251" s="1061"/>
      <c r="J251" s="1062" t="e">
        <f t="shared" si="1"/>
        <v>#DIV/0!</v>
      </c>
      <c r="K251" s="1063" t="e">
        <f t="shared" si="2"/>
        <v>#DIV/0!</v>
      </c>
    </row>
    <row r="252" spans="2:11" ht="15" customHeight="1">
      <c r="B252" s="991">
        <v>19</v>
      </c>
      <c r="C252" s="1057" t="s">
        <v>44</v>
      </c>
      <c r="D252" s="1058">
        <v>614300</v>
      </c>
      <c r="E252" s="1059"/>
      <c r="F252" s="1059"/>
      <c r="G252" s="1059">
        <f t="shared" si="26"/>
        <v>0</v>
      </c>
      <c r="H252" s="1060"/>
      <c r="I252" s="1061"/>
      <c r="J252" s="1062" t="e">
        <f t="shared" si="1"/>
        <v>#DIV/0!</v>
      </c>
      <c r="K252" s="1063" t="e">
        <f t="shared" si="2"/>
        <v>#DIV/0!</v>
      </c>
    </row>
    <row r="253" spans="2:11" ht="15" customHeight="1">
      <c r="B253" s="982">
        <v>20</v>
      </c>
      <c r="C253" s="1064" t="s">
        <v>294</v>
      </c>
      <c r="D253" s="1058">
        <v>614400</v>
      </c>
      <c r="E253" s="1059"/>
      <c r="F253" s="1059"/>
      <c r="G253" s="1059">
        <f t="shared" si="26"/>
        <v>0</v>
      </c>
      <c r="H253" s="1060"/>
      <c r="I253" s="1061"/>
      <c r="J253" s="1062" t="e">
        <f t="shared" si="1"/>
        <v>#DIV/0!</v>
      </c>
      <c r="K253" s="1063" t="e">
        <f t="shared" si="2"/>
        <v>#DIV/0!</v>
      </c>
    </row>
    <row r="254" spans="2:11" ht="15" customHeight="1">
      <c r="B254" s="991">
        <v>21</v>
      </c>
      <c r="C254" s="1065" t="s">
        <v>293</v>
      </c>
      <c r="D254" s="1058">
        <v>614500</v>
      </c>
      <c r="E254" s="1066"/>
      <c r="F254" s="1066"/>
      <c r="G254" s="1066">
        <f t="shared" si="26"/>
        <v>0</v>
      </c>
      <c r="H254" s="1067"/>
      <c r="I254" s="1068"/>
      <c r="J254" s="1069" t="e">
        <f t="shared" si="1"/>
        <v>#DIV/0!</v>
      </c>
      <c r="K254" s="1070" t="e">
        <f t="shared" si="2"/>
        <v>#DIV/0!</v>
      </c>
    </row>
    <row r="255" spans="2:11" ht="15" customHeight="1">
      <c r="B255" s="982">
        <v>22</v>
      </c>
      <c r="C255" s="1064" t="s">
        <v>292</v>
      </c>
      <c r="D255" s="1058">
        <v>614600</v>
      </c>
      <c r="E255" s="1059"/>
      <c r="F255" s="1059"/>
      <c r="G255" s="1059">
        <f t="shared" si="26"/>
        <v>0</v>
      </c>
      <c r="H255" s="1060"/>
      <c r="I255" s="1061"/>
      <c r="J255" s="1062" t="e">
        <f t="shared" si="1"/>
        <v>#DIV/0!</v>
      </c>
      <c r="K255" s="1063" t="e">
        <f t="shared" si="2"/>
        <v>#DIV/0!</v>
      </c>
    </row>
    <row r="256" spans="2:11" ht="15" customHeight="1">
      <c r="B256" s="991">
        <v>23</v>
      </c>
      <c r="C256" s="1057" t="s">
        <v>291</v>
      </c>
      <c r="D256" s="1058">
        <v>614700</v>
      </c>
      <c r="E256" s="1059"/>
      <c r="F256" s="1059"/>
      <c r="G256" s="1059">
        <f t="shared" si="26"/>
        <v>0</v>
      </c>
      <c r="H256" s="1060"/>
      <c r="I256" s="1061"/>
      <c r="J256" s="1062" t="e">
        <f t="shared" si="1"/>
        <v>#DIV/0!</v>
      </c>
      <c r="K256" s="1063" t="e">
        <f t="shared" si="2"/>
        <v>#DIV/0!</v>
      </c>
    </row>
    <row r="257" spans="2:11" ht="15" customHeight="1">
      <c r="B257" s="982">
        <v>24</v>
      </c>
      <c r="C257" s="1071" t="s">
        <v>290</v>
      </c>
      <c r="D257" s="1072">
        <v>614800</v>
      </c>
      <c r="E257" s="1059"/>
      <c r="F257" s="1059"/>
      <c r="G257" s="1059">
        <f t="shared" si="26"/>
        <v>0</v>
      </c>
      <c r="H257" s="1060"/>
      <c r="I257" s="1061"/>
      <c r="J257" s="1062" t="e">
        <f t="shared" si="1"/>
        <v>#DIV/0!</v>
      </c>
      <c r="K257" s="1063" t="e">
        <f t="shared" si="2"/>
        <v>#DIV/0!</v>
      </c>
    </row>
    <row r="258" spans="2:11" ht="15" customHeight="1">
      <c r="B258" s="991">
        <v>25</v>
      </c>
      <c r="C258" s="1071" t="s">
        <v>33</v>
      </c>
      <c r="D258" s="1072">
        <v>614900</v>
      </c>
      <c r="E258" s="1059"/>
      <c r="F258" s="1059"/>
      <c r="G258" s="1059"/>
      <c r="H258" s="1073"/>
      <c r="I258" s="1074"/>
      <c r="J258" s="1062"/>
      <c r="K258" s="1063"/>
    </row>
    <row r="259" spans="2:11" ht="15" customHeight="1">
      <c r="B259" s="1075">
        <v>26</v>
      </c>
      <c r="C259" s="1076" t="s">
        <v>5</v>
      </c>
      <c r="D259" s="994">
        <v>616000</v>
      </c>
      <c r="E259" s="1045">
        <f>SUM(E260:E262)</f>
        <v>0</v>
      </c>
      <c r="F259" s="1045">
        <f>SUM(F260:F262)</f>
        <v>0</v>
      </c>
      <c r="G259" s="1045">
        <f t="shared" si="26"/>
        <v>0</v>
      </c>
      <c r="H259" s="1045">
        <f>SUM(H260:H262)</f>
        <v>0</v>
      </c>
      <c r="I259" s="1077">
        <f>SUM(I260:I262)</f>
        <v>0</v>
      </c>
      <c r="J259" s="1078" t="e">
        <f t="shared" si="1"/>
        <v>#DIV/0!</v>
      </c>
      <c r="K259" s="1079" t="e">
        <f t="shared" si="2"/>
        <v>#DIV/0!</v>
      </c>
    </row>
    <row r="260" spans="2:11" ht="15" customHeight="1">
      <c r="B260" s="991">
        <v>27</v>
      </c>
      <c r="C260" s="1064" t="s">
        <v>289</v>
      </c>
      <c r="D260" s="1058">
        <v>616100</v>
      </c>
      <c r="E260" s="1059"/>
      <c r="F260" s="1059"/>
      <c r="G260" s="1059">
        <f t="shared" si="26"/>
        <v>0</v>
      </c>
      <c r="H260" s="1060"/>
      <c r="I260" s="1061"/>
      <c r="J260" s="1062" t="e">
        <f t="shared" si="1"/>
        <v>#DIV/0!</v>
      </c>
      <c r="K260" s="1063" t="e">
        <f t="shared" si="2"/>
        <v>#DIV/0!</v>
      </c>
    </row>
    <row r="261" spans="2:11" ht="15" customHeight="1">
      <c r="B261" s="982">
        <v>28</v>
      </c>
      <c r="C261" s="1064" t="s">
        <v>288</v>
      </c>
      <c r="D261" s="1058">
        <v>616200</v>
      </c>
      <c r="E261" s="1059"/>
      <c r="F261" s="1059"/>
      <c r="G261" s="1059">
        <f t="shared" si="26"/>
        <v>0</v>
      </c>
      <c r="H261" s="1060"/>
      <c r="I261" s="1061"/>
      <c r="J261" s="1062" t="e">
        <f t="shared" si="1"/>
        <v>#DIV/0!</v>
      </c>
      <c r="K261" s="1063" t="e">
        <f t="shared" si="2"/>
        <v>#DIV/0!</v>
      </c>
    </row>
    <row r="262" spans="2:11" ht="15" customHeight="1">
      <c r="B262" s="991">
        <v>29</v>
      </c>
      <c r="C262" s="1064" t="s">
        <v>287</v>
      </c>
      <c r="D262" s="1058">
        <v>616300</v>
      </c>
      <c r="E262" s="1059"/>
      <c r="F262" s="1059"/>
      <c r="G262" s="1059">
        <f t="shared" si="26"/>
        <v>0</v>
      </c>
      <c r="H262" s="1060"/>
      <c r="I262" s="1061"/>
      <c r="J262" s="1062" t="e">
        <f t="shared" si="1"/>
        <v>#DIV/0!</v>
      </c>
      <c r="K262" s="1063" t="e">
        <f t="shared" si="2"/>
        <v>#DIV/0!</v>
      </c>
    </row>
    <row r="263" spans="2:11" ht="15" customHeight="1">
      <c r="B263" s="991">
        <v>30</v>
      </c>
      <c r="C263" s="1080" t="s">
        <v>6</v>
      </c>
      <c r="D263" s="984"/>
      <c r="E263" s="985">
        <f>SUM(E264+E299)</f>
        <v>2000</v>
      </c>
      <c r="F263" s="985">
        <f t="shared" ref="F263:I263" si="27">SUM(F264+F299)</f>
        <v>8600</v>
      </c>
      <c r="G263" s="985">
        <f t="shared" si="27"/>
        <v>10600</v>
      </c>
      <c r="H263" s="985">
        <f t="shared" si="27"/>
        <v>10470.86</v>
      </c>
      <c r="I263" s="985">
        <f t="shared" si="27"/>
        <v>3569.67</v>
      </c>
      <c r="J263" s="1190">
        <f t="shared" si="1"/>
        <v>0.9878169811320755</v>
      </c>
      <c r="K263" s="1191">
        <f t="shared" si="2"/>
        <v>2.9332851496076668</v>
      </c>
    </row>
    <row r="264" spans="2:11" ht="25.5" customHeight="1">
      <c r="B264" s="982">
        <v>31</v>
      </c>
      <c r="C264" s="1084" t="s">
        <v>7</v>
      </c>
      <c r="D264" s="1085">
        <v>821000</v>
      </c>
      <c r="E264" s="1066">
        <f>E265+E266+E267+E296+E297+E298</f>
        <v>2000</v>
      </c>
      <c r="F264" s="1066">
        <f t="shared" ref="F264:I264" si="28">F265+F266+F267+F296+F297+F298</f>
        <v>8600</v>
      </c>
      <c r="G264" s="1066">
        <f t="shared" si="28"/>
        <v>10600</v>
      </c>
      <c r="H264" s="1066">
        <f t="shared" si="28"/>
        <v>10470.86</v>
      </c>
      <c r="I264" s="1066">
        <f t="shared" si="28"/>
        <v>3569.67</v>
      </c>
      <c r="J264" s="1069">
        <f t="shared" si="1"/>
        <v>0.9878169811320755</v>
      </c>
      <c r="K264" s="1070">
        <f t="shared" si="2"/>
        <v>2.9332851496076668</v>
      </c>
    </row>
    <row r="265" spans="2:11" ht="25.5" customHeight="1">
      <c r="B265" s="991">
        <v>32</v>
      </c>
      <c r="C265" s="1087" t="s">
        <v>286</v>
      </c>
      <c r="D265" s="1058">
        <v>821100</v>
      </c>
      <c r="E265" s="1059"/>
      <c r="F265" s="1059"/>
      <c r="G265" s="1059">
        <f t="shared" si="26"/>
        <v>0</v>
      </c>
      <c r="H265" s="1088"/>
      <c r="I265" s="1089"/>
      <c r="J265" s="1062" t="e">
        <f t="shared" si="1"/>
        <v>#DIV/0!</v>
      </c>
      <c r="K265" s="1063" t="e">
        <f t="shared" si="2"/>
        <v>#DIV/0!</v>
      </c>
    </row>
    <row r="266" spans="2:11" ht="15" customHeight="1">
      <c r="B266" s="982">
        <v>33</v>
      </c>
      <c r="C266" s="1064" t="s">
        <v>285</v>
      </c>
      <c r="D266" s="1058">
        <v>821200</v>
      </c>
      <c r="E266" s="1059"/>
      <c r="F266" s="1059"/>
      <c r="G266" s="1059">
        <f t="shared" si="26"/>
        <v>0</v>
      </c>
      <c r="H266" s="1060"/>
      <c r="I266" s="1061"/>
      <c r="J266" s="1062" t="e">
        <f t="shared" si="1"/>
        <v>#DIV/0!</v>
      </c>
      <c r="K266" s="1063" t="e">
        <f t="shared" si="2"/>
        <v>#DIV/0!</v>
      </c>
    </row>
    <row r="267" spans="2:11" s="1095" customFormat="1" ht="15" customHeight="1">
      <c r="B267" s="1026">
        <v>34</v>
      </c>
      <c r="C267" s="1090" t="s">
        <v>284</v>
      </c>
      <c r="D267" s="1001">
        <v>821300</v>
      </c>
      <c r="E267" s="1199">
        <f>SUM(E268:E295)</f>
        <v>2000</v>
      </c>
      <c r="F267" s="1199">
        <f>SUM(F268:F295)</f>
        <v>8600</v>
      </c>
      <c r="G267" s="1199">
        <f>SUM(E267:F267)</f>
        <v>10600</v>
      </c>
      <c r="H267" s="1220">
        <f>SUM(H268:H295)</f>
        <v>10470.86</v>
      </c>
      <c r="I267" s="1220">
        <f>SUM(I268:I295)</f>
        <v>3569.67</v>
      </c>
      <c r="J267" s="1200">
        <f t="shared" si="1"/>
        <v>0.9878169811320755</v>
      </c>
      <c r="K267" s="1201">
        <f>SUM(H267/I267)</f>
        <v>2.9332851496076668</v>
      </c>
    </row>
    <row r="268" spans="2:11" s="1095" customFormat="1" ht="15" customHeight="1">
      <c r="B268" s="1096" t="s">
        <v>1602</v>
      </c>
      <c r="C268" s="1097" t="s">
        <v>923</v>
      </c>
      <c r="D268" s="1048">
        <v>821311</v>
      </c>
      <c r="E268" s="1194">
        <f>'Obrazac 2 - analitika NP'!E268</f>
        <v>0</v>
      </c>
      <c r="F268" s="1262">
        <f>'Obrazac 2 - analitika NP'!F268+'Obrazac 2 - analitika PPN1'!F268</f>
        <v>7000</v>
      </c>
      <c r="G268" s="1262">
        <f>'Obrazac 2 - analitika NP'!G268+'Obrazac 2 - analitika PPN1'!G268</f>
        <v>7000</v>
      </c>
      <c r="H268" s="1263">
        <f>'Obrazac 2 - analitika NP'!H268+'Obrazac 2 - analitika PPN1'!H268</f>
        <v>6998.05</v>
      </c>
      <c r="I268" s="1272">
        <f>'Obrazac 2 - analitika NP'!I268+'Obrazac 2 - analitika PPN1'!I268</f>
        <v>0</v>
      </c>
      <c r="J268" s="1009">
        <f t="shared" ref="J268:J295" si="29">(H268/G268)</f>
        <v>0.99972142857142865</v>
      </c>
      <c r="K268" s="1010" t="e">
        <f t="shared" ref="K268:K295" si="30">H268/I268</f>
        <v>#DIV/0!</v>
      </c>
    </row>
    <row r="269" spans="2:11" s="1095" customFormat="1" ht="15" customHeight="1">
      <c r="B269" s="1096" t="s">
        <v>1603</v>
      </c>
      <c r="C269" s="1097" t="s">
        <v>1058</v>
      </c>
      <c r="D269" s="1011">
        <v>821312</v>
      </c>
      <c r="E269" s="1194">
        <f>'Obrazac 2 - analitika NP'!E269</f>
        <v>2000</v>
      </c>
      <c r="F269" s="1262">
        <f>'Obrazac 2 - analitika NP'!F269+'Obrazac 2 - analitika PPN1'!F269</f>
        <v>900</v>
      </c>
      <c r="G269" s="1262">
        <f>'Obrazac 2 - analitika NP'!G269+'Obrazac 2 - analitika PPN1'!G269</f>
        <v>2900</v>
      </c>
      <c r="H269" s="1263">
        <f>'Obrazac 2 - analitika NP'!H269+'Obrazac 2 - analitika PPN1'!H269</f>
        <v>2800.04</v>
      </c>
      <c r="I269" s="1268">
        <f>'Obrazac 2 - analitika NP'!I269+'Obrazac 2 - analitika PPN1'!I269</f>
        <v>3569.67</v>
      </c>
      <c r="J269" s="1009">
        <f t="shared" si="29"/>
        <v>0.96553103448275857</v>
      </c>
      <c r="K269" s="1010">
        <f t="shared" si="30"/>
        <v>0.78439743729812561</v>
      </c>
    </row>
    <row r="270" spans="2:11" s="1095" customFormat="1" ht="15" customHeight="1">
      <c r="B270" s="1096" t="s">
        <v>1604</v>
      </c>
      <c r="C270" s="1097" t="s">
        <v>819</v>
      </c>
      <c r="D270" s="1011">
        <v>821313</v>
      </c>
      <c r="E270" s="1194">
        <f>'Obrazac 2 - analitika NP'!E270</f>
        <v>0</v>
      </c>
      <c r="F270" s="1262">
        <f>'Obrazac 2 - analitika NP'!F270+'Obrazac 2 - analitika PPN1'!F270</f>
        <v>100</v>
      </c>
      <c r="G270" s="1262">
        <f>'Obrazac 2 - analitika NP'!G270+'Obrazac 2 - analitika PPN1'!G270</f>
        <v>100</v>
      </c>
      <c r="H270" s="1263">
        <f>'Obrazac 2 - analitika NP'!H270+'Obrazac 2 - analitika PPN1'!H270</f>
        <v>95</v>
      </c>
      <c r="I270" s="1272">
        <f>'Obrazac 2 - analitika NP'!I270+'Obrazac 2 - analitika PPN1'!I270</f>
        <v>0</v>
      </c>
      <c r="J270" s="1009">
        <f t="shared" si="29"/>
        <v>0.95</v>
      </c>
      <c r="K270" s="1010" t="e">
        <f t="shared" si="30"/>
        <v>#DIV/0!</v>
      </c>
    </row>
    <row r="271" spans="2:11" s="1095" customFormat="1" ht="15" customHeight="1">
      <c r="B271" s="1096" t="s">
        <v>1605</v>
      </c>
      <c r="C271" s="1097" t="s">
        <v>821</v>
      </c>
      <c r="D271" s="1011">
        <v>821321</v>
      </c>
      <c r="E271" s="1194">
        <f>'Obrazac 2 - analitika NP'!E271</f>
        <v>0</v>
      </c>
      <c r="F271" s="1262">
        <f>'Obrazac 2 - analitika NP'!F271+'Obrazac 2 - analitika PPN1'!F271</f>
        <v>0</v>
      </c>
      <c r="G271" s="1262">
        <f>'Obrazac 2 - analitika NP'!G271+'Obrazac 2 - analitika PPN1'!G271</f>
        <v>0</v>
      </c>
      <c r="H271" s="1270">
        <f>'Obrazac 2 - analitika NP'!H271+'Obrazac 2 - analitika PPN1'!H271</f>
        <v>0</v>
      </c>
      <c r="I271" s="1271">
        <f>'Obrazac 2 - analitika NP'!I271+'Obrazac 2 - analitika PPN1'!I271</f>
        <v>0</v>
      </c>
      <c r="J271" s="1009" t="e">
        <f t="shared" si="29"/>
        <v>#DIV/0!</v>
      </c>
      <c r="K271" s="1010" t="e">
        <f t="shared" si="30"/>
        <v>#DIV/0!</v>
      </c>
    </row>
    <row r="272" spans="2:11" s="1095" customFormat="1" ht="15" customHeight="1">
      <c r="B272" s="1096" t="s">
        <v>1606</v>
      </c>
      <c r="C272" s="1097" t="s">
        <v>823</v>
      </c>
      <c r="D272" s="1011">
        <v>821322</v>
      </c>
      <c r="E272" s="1194">
        <f>'Obrazac 2 - analitika NP'!E272</f>
        <v>0</v>
      </c>
      <c r="F272" s="1262">
        <f>'Obrazac 2 - analitika NP'!F272+'Obrazac 2 - analitika PPN1'!F272</f>
        <v>0</v>
      </c>
      <c r="G272" s="1262">
        <f>'Obrazac 2 - analitika NP'!G272+'Obrazac 2 - analitika PPN1'!G272</f>
        <v>0</v>
      </c>
      <c r="H272" s="1270">
        <f>'Obrazac 2 - analitika NP'!H272+'Obrazac 2 - analitika PPN1'!H272</f>
        <v>0</v>
      </c>
      <c r="I272" s="1271">
        <f>'Obrazac 2 - analitika NP'!I272+'Obrazac 2 - analitika PPN1'!I272</f>
        <v>0</v>
      </c>
      <c r="J272" s="1009" t="e">
        <f t="shared" si="29"/>
        <v>#DIV/0!</v>
      </c>
      <c r="K272" s="1010" t="e">
        <f t="shared" si="30"/>
        <v>#DIV/0!</v>
      </c>
    </row>
    <row r="273" spans="2:11" s="1095" customFormat="1" ht="15" customHeight="1">
      <c r="B273" s="1096" t="s">
        <v>1607</v>
      </c>
      <c r="C273" s="1097" t="s">
        <v>1608</v>
      </c>
      <c r="D273" s="1011">
        <v>821323</v>
      </c>
      <c r="E273" s="1194">
        <f>'Obrazac 2 - analitika NP'!E273</f>
        <v>0</v>
      </c>
      <c r="F273" s="1262">
        <f>'Obrazac 2 - analitika NP'!F273+'Obrazac 2 - analitika PPN1'!F273</f>
        <v>0</v>
      </c>
      <c r="G273" s="1262">
        <f>'Obrazac 2 - analitika NP'!G273+'Obrazac 2 - analitika PPN1'!G273</f>
        <v>0</v>
      </c>
      <c r="H273" s="1270">
        <f>'Obrazac 2 - analitika NP'!H273+'Obrazac 2 - analitika PPN1'!H273</f>
        <v>0</v>
      </c>
      <c r="I273" s="1271">
        <f>'Obrazac 2 - analitika NP'!I273+'Obrazac 2 - analitika PPN1'!I273</f>
        <v>0</v>
      </c>
      <c r="J273" s="1009" t="e">
        <f t="shared" si="29"/>
        <v>#DIV/0!</v>
      </c>
      <c r="K273" s="1010" t="e">
        <f t="shared" si="30"/>
        <v>#DIV/0!</v>
      </c>
    </row>
    <row r="274" spans="2:11" s="1095" customFormat="1" ht="15" customHeight="1">
      <c r="B274" s="1096" t="s">
        <v>1609</v>
      </c>
      <c r="C274" s="1097" t="s">
        <v>827</v>
      </c>
      <c r="D274" s="1011">
        <v>821324</v>
      </c>
      <c r="E274" s="1194">
        <f>'Obrazac 2 - analitika NP'!E274</f>
        <v>0</v>
      </c>
      <c r="F274" s="1262">
        <f>'Obrazac 2 - analitika NP'!F274+'Obrazac 2 - analitika PPN1'!F274</f>
        <v>0</v>
      </c>
      <c r="G274" s="1262">
        <f>'Obrazac 2 - analitika NP'!G274+'Obrazac 2 - analitika PPN1'!G274</f>
        <v>0</v>
      </c>
      <c r="H274" s="1270">
        <f>'Obrazac 2 - analitika NP'!H274+'Obrazac 2 - analitika PPN1'!H274</f>
        <v>0</v>
      </c>
      <c r="I274" s="1271">
        <f>'Obrazac 2 - analitika NP'!I274+'Obrazac 2 - analitika PPN1'!I274</f>
        <v>0</v>
      </c>
      <c r="J274" s="1009" t="e">
        <f t="shared" si="29"/>
        <v>#DIV/0!</v>
      </c>
      <c r="K274" s="1010" t="e">
        <f t="shared" si="30"/>
        <v>#DIV/0!</v>
      </c>
    </row>
    <row r="275" spans="2:11" s="1095" customFormat="1" ht="15" customHeight="1">
      <c r="B275" s="1096" t="s">
        <v>1610</v>
      </c>
      <c r="C275" s="1097" t="s">
        <v>1085</v>
      </c>
      <c r="D275" s="1011">
        <v>821329</v>
      </c>
      <c r="E275" s="1194">
        <f>'Obrazac 2 - analitika NP'!E275</f>
        <v>0</v>
      </c>
      <c r="F275" s="1262">
        <f>'Obrazac 2 - analitika NP'!F275+'Obrazac 2 - analitika PPN1'!F275</f>
        <v>0</v>
      </c>
      <c r="G275" s="1262">
        <f>'Obrazac 2 - analitika NP'!G275+'Obrazac 2 - analitika PPN1'!G275</f>
        <v>0</v>
      </c>
      <c r="H275" s="1270">
        <f>'Obrazac 2 - analitika NP'!H275+'Obrazac 2 - analitika PPN1'!H275</f>
        <v>0</v>
      </c>
      <c r="I275" s="1271">
        <f>'Obrazac 2 - analitika NP'!I275+'Obrazac 2 - analitika PPN1'!I275</f>
        <v>0</v>
      </c>
      <c r="J275" s="1009" t="e">
        <f t="shared" si="29"/>
        <v>#DIV/0!</v>
      </c>
      <c r="K275" s="1010" t="e">
        <f t="shared" si="30"/>
        <v>#DIV/0!</v>
      </c>
    </row>
    <row r="276" spans="2:11" s="1095" customFormat="1" ht="15" customHeight="1">
      <c r="B276" s="1096" t="s">
        <v>1611</v>
      </c>
      <c r="C276" s="1097" t="s">
        <v>1612</v>
      </c>
      <c r="D276" s="1011">
        <v>821331</v>
      </c>
      <c r="E276" s="1194">
        <f>'Obrazac 2 - analitika NP'!E276</f>
        <v>0</v>
      </c>
      <c r="F276" s="1262">
        <f>'Obrazac 2 - analitika NP'!F276+'Obrazac 2 - analitika PPN1'!F276</f>
        <v>0</v>
      </c>
      <c r="G276" s="1262">
        <f>'Obrazac 2 - analitika NP'!G276+'Obrazac 2 - analitika PPN1'!G276</f>
        <v>0</v>
      </c>
      <c r="H276" s="1270">
        <f>'Obrazac 2 - analitika NP'!H276+'Obrazac 2 - analitika PPN1'!H276</f>
        <v>0</v>
      </c>
      <c r="I276" s="1271">
        <f>'Obrazac 2 - analitika NP'!I276+'Obrazac 2 - analitika PPN1'!I276</f>
        <v>0</v>
      </c>
      <c r="J276" s="1009" t="e">
        <f t="shared" si="29"/>
        <v>#DIV/0!</v>
      </c>
      <c r="K276" s="1010" t="e">
        <f t="shared" si="30"/>
        <v>#DIV/0!</v>
      </c>
    </row>
    <row r="277" spans="2:11" s="1095" customFormat="1" ht="15" customHeight="1">
      <c r="B277" s="1096" t="s">
        <v>1613</v>
      </c>
      <c r="C277" s="1097" t="s">
        <v>1614</v>
      </c>
      <c r="D277" s="1011">
        <v>821332</v>
      </c>
      <c r="E277" s="1194">
        <f>'Obrazac 2 - analitika NP'!E277</f>
        <v>0</v>
      </c>
      <c r="F277" s="1262">
        <f>'Obrazac 2 - analitika NP'!F277+'Obrazac 2 - analitika PPN1'!F277</f>
        <v>0</v>
      </c>
      <c r="G277" s="1262">
        <f>'Obrazac 2 - analitika NP'!G277+'Obrazac 2 - analitika PPN1'!G277</f>
        <v>0</v>
      </c>
      <c r="H277" s="1270">
        <f>'Obrazac 2 - analitika NP'!H277+'Obrazac 2 - analitika PPN1'!H277</f>
        <v>0</v>
      </c>
      <c r="I277" s="1271">
        <f>'Obrazac 2 - analitika NP'!I277+'Obrazac 2 - analitika PPN1'!I277</f>
        <v>0</v>
      </c>
      <c r="J277" s="1009" t="e">
        <f t="shared" si="29"/>
        <v>#DIV/0!</v>
      </c>
      <c r="K277" s="1010" t="e">
        <f t="shared" si="30"/>
        <v>#DIV/0!</v>
      </c>
    </row>
    <row r="278" spans="2:11" s="1095" customFormat="1" ht="15" customHeight="1">
      <c r="B278" s="1096" t="s">
        <v>1615</v>
      </c>
      <c r="C278" s="1097" t="s">
        <v>945</v>
      </c>
      <c r="D278" s="1011">
        <v>821333</v>
      </c>
      <c r="E278" s="1194">
        <f>'Obrazac 2 - analitika NP'!E278</f>
        <v>0</v>
      </c>
      <c r="F278" s="1262">
        <f>'Obrazac 2 - analitika NP'!F278+'Obrazac 2 - analitika PPN1'!F278</f>
        <v>0</v>
      </c>
      <c r="G278" s="1262">
        <f>'Obrazac 2 - analitika NP'!G278+'Obrazac 2 - analitika PPN1'!G278</f>
        <v>0</v>
      </c>
      <c r="H278" s="1270">
        <f>'Obrazac 2 - analitika NP'!H278+'Obrazac 2 - analitika PPN1'!H278</f>
        <v>0</v>
      </c>
      <c r="I278" s="1271">
        <f>'Obrazac 2 - analitika NP'!I278+'Obrazac 2 - analitika PPN1'!I278</f>
        <v>0</v>
      </c>
      <c r="J278" s="1009" t="e">
        <f t="shared" si="29"/>
        <v>#DIV/0!</v>
      </c>
      <c r="K278" s="1010" t="e">
        <f t="shared" si="30"/>
        <v>#DIV/0!</v>
      </c>
    </row>
    <row r="279" spans="2:11" s="1095" customFormat="1" ht="15" customHeight="1">
      <c r="B279" s="1096" t="s">
        <v>1616</v>
      </c>
      <c r="C279" s="1097" t="s">
        <v>835</v>
      </c>
      <c r="D279" s="1011">
        <v>821334</v>
      </c>
      <c r="E279" s="1194">
        <f>'Obrazac 2 - analitika NP'!E279</f>
        <v>0</v>
      </c>
      <c r="F279" s="1262">
        <f>'Obrazac 2 - analitika NP'!F279+'Obrazac 2 - analitika PPN1'!F279</f>
        <v>0</v>
      </c>
      <c r="G279" s="1262">
        <f>'Obrazac 2 - analitika NP'!G279+'Obrazac 2 - analitika PPN1'!G279</f>
        <v>0</v>
      </c>
      <c r="H279" s="1270">
        <f>'Obrazac 2 - analitika NP'!H279+'Obrazac 2 - analitika PPN1'!H279</f>
        <v>0</v>
      </c>
      <c r="I279" s="1271">
        <f>'Obrazac 2 - analitika NP'!I279+'Obrazac 2 - analitika PPN1'!I279</f>
        <v>0</v>
      </c>
      <c r="J279" s="1009" t="e">
        <f t="shared" si="29"/>
        <v>#DIV/0!</v>
      </c>
      <c r="K279" s="1010" t="e">
        <f t="shared" si="30"/>
        <v>#DIV/0!</v>
      </c>
    </row>
    <row r="280" spans="2:11" s="1095" customFormat="1" ht="15" customHeight="1">
      <c r="B280" s="1096" t="s">
        <v>1617</v>
      </c>
      <c r="C280" s="1097" t="s">
        <v>1618</v>
      </c>
      <c r="D280" s="1011">
        <v>821335</v>
      </c>
      <c r="E280" s="1194">
        <f>'Obrazac 2 - analitika NP'!E280</f>
        <v>0</v>
      </c>
      <c r="F280" s="1262">
        <f>'Obrazac 2 - analitika NP'!F280+'Obrazac 2 - analitika PPN1'!F280</f>
        <v>0</v>
      </c>
      <c r="G280" s="1262">
        <f>'Obrazac 2 - analitika NP'!G280+'Obrazac 2 - analitika PPN1'!G280</f>
        <v>0</v>
      </c>
      <c r="H280" s="1270">
        <f>'Obrazac 2 - analitika NP'!H280+'Obrazac 2 - analitika PPN1'!H280</f>
        <v>0</v>
      </c>
      <c r="I280" s="1271">
        <f>'Obrazac 2 - analitika NP'!I280+'Obrazac 2 - analitika PPN1'!I280</f>
        <v>0</v>
      </c>
      <c r="J280" s="1009" t="e">
        <f t="shared" si="29"/>
        <v>#DIV/0!</v>
      </c>
      <c r="K280" s="1010" t="e">
        <f t="shared" si="30"/>
        <v>#DIV/0!</v>
      </c>
    </row>
    <row r="281" spans="2:11" s="1095" customFormat="1" ht="15" customHeight="1">
      <c r="B281" s="1096" t="s">
        <v>1619</v>
      </c>
      <c r="C281" s="1097" t="s">
        <v>839</v>
      </c>
      <c r="D281" s="1011">
        <v>821341</v>
      </c>
      <c r="E281" s="1194">
        <f>'Obrazac 2 - analitika NP'!E281</f>
        <v>0</v>
      </c>
      <c r="F281" s="1262">
        <f>'Obrazac 2 - analitika NP'!F281+'Obrazac 2 - analitika PPN1'!F281</f>
        <v>0</v>
      </c>
      <c r="G281" s="1262">
        <f>'Obrazac 2 - analitika NP'!G281+'Obrazac 2 - analitika PPN1'!G281</f>
        <v>0</v>
      </c>
      <c r="H281" s="1270">
        <f>'Obrazac 2 - analitika NP'!H281+'Obrazac 2 - analitika PPN1'!H281</f>
        <v>0</v>
      </c>
      <c r="I281" s="1271">
        <f>'Obrazac 2 - analitika NP'!I281+'Obrazac 2 - analitika PPN1'!I281</f>
        <v>0</v>
      </c>
      <c r="J281" s="1009" t="e">
        <f t="shared" si="29"/>
        <v>#DIV/0!</v>
      </c>
      <c r="K281" s="1010" t="e">
        <f t="shared" si="30"/>
        <v>#DIV/0!</v>
      </c>
    </row>
    <row r="282" spans="2:11" s="1095" customFormat="1" ht="15" customHeight="1">
      <c r="B282" s="1096" t="s">
        <v>1620</v>
      </c>
      <c r="C282" s="1097" t="s">
        <v>841</v>
      </c>
      <c r="D282" s="1011">
        <v>821342</v>
      </c>
      <c r="E282" s="1194">
        <f>'Obrazac 2 - analitika NP'!E282</f>
        <v>0</v>
      </c>
      <c r="F282" s="1262">
        <f>'Obrazac 2 - analitika NP'!F282+'Obrazac 2 - analitika PPN1'!F282</f>
        <v>0</v>
      </c>
      <c r="G282" s="1262">
        <f>'Obrazac 2 - analitika NP'!G282+'Obrazac 2 - analitika PPN1'!G282</f>
        <v>0</v>
      </c>
      <c r="H282" s="1270">
        <f>'Obrazac 2 - analitika NP'!H282+'Obrazac 2 - analitika PPN1'!H282</f>
        <v>0</v>
      </c>
      <c r="I282" s="1271">
        <f>'Obrazac 2 - analitika NP'!I282+'Obrazac 2 - analitika PPN1'!I282</f>
        <v>0</v>
      </c>
      <c r="J282" s="1009" t="e">
        <f t="shared" si="29"/>
        <v>#DIV/0!</v>
      </c>
      <c r="K282" s="1010" t="e">
        <f t="shared" si="30"/>
        <v>#DIV/0!</v>
      </c>
    </row>
    <row r="283" spans="2:11" s="1095" customFormat="1" ht="15" customHeight="1">
      <c r="B283" s="1096" t="s">
        <v>1621</v>
      </c>
      <c r="C283" s="1097" t="s">
        <v>843</v>
      </c>
      <c r="D283" s="1011">
        <v>821351</v>
      </c>
      <c r="E283" s="1194">
        <f>'Obrazac 2 - analitika NP'!E283</f>
        <v>0</v>
      </c>
      <c r="F283" s="1262">
        <f>'Obrazac 2 - analitika NP'!F283+'Obrazac 2 - analitika PPN1'!F283</f>
        <v>0</v>
      </c>
      <c r="G283" s="1262">
        <f>'Obrazac 2 - analitika NP'!G283+'Obrazac 2 - analitika PPN1'!G283</f>
        <v>0</v>
      </c>
      <c r="H283" s="1270">
        <f>'Obrazac 2 - analitika NP'!H283+'Obrazac 2 - analitika PPN1'!H283</f>
        <v>0</v>
      </c>
      <c r="I283" s="1271">
        <f>'Obrazac 2 - analitika NP'!I283+'Obrazac 2 - analitika PPN1'!I283</f>
        <v>0</v>
      </c>
      <c r="J283" s="1009" t="e">
        <f t="shared" si="29"/>
        <v>#DIV/0!</v>
      </c>
      <c r="K283" s="1010" t="e">
        <f t="shared" si="30"/>
        <v>#DIV/0!</v>
      </c>
    </row>
    <row r="284" spans="2:11" s="1095" customFormat="1" ht="15" customHeight="1">
      <c r="B284" s="1096" t="s">
        <v>1622</v>
      </c>
      <c r="C284" s="1097" t="s">
        <v>1623</v>
      </c>
      <c r="D284" s="1011">
        <v>821352</v>
      </c>
      <c r="E284" s="1194">
        <f>'Obrazac 2 - analitika NP'!E284</f>
        <v>0</v>
      </c>
      <c r="F284" s="1262">
        <f>'Obrazac 2 - analitika NP'!F284+'Obrazac 2 - analitika PPN1'!F284</f>
        <v>0</v>
      </c>
      <c r="G284" s="1262">
        <f>'Obrazac 2 - analitika NP'!G284+'Obrazac 2 - analitika PPN1'!G284</f>
        <v>0</v>
      </c>
      <c r="H284" s="1270">
        <f>'Obrazac 2 - analitika NP'!H284+'Obrazac 2 - analitika PPN1'!H284</f>
        <v>0</v>
      </c>
      <c r="I284" s="1271">
        <f>'Obrazac 2 - analitika NP'!I284+'Obrazac 2 - analitika PPN1'!I284</f>
        <v>0</v>
      </c>
      <c r="J284" s="1009" t="e">
        <f t="shared" si="29"/>
        <v>#DIV/0!</v>
      </c>
      <c r="K284" s="1010" t="e">
        <f t="shared" si="30"/>
        <v>#DIV/0!</v>
      </c>
    </row>
    <row r="285" spans="2:11" s="1095" customFormat="1" ht="15" customHeight="1">
      <c r="B285" s="1096" t="s">
        <v>1624</v>
      </c>
      <c r="C285" s="1097" t="s">
        <v>1625</v>
      </c>
      <c r="D285" s="1011">
        <v>821353</v>
      </c>
      <c r="E285" s="1194">
        <f>'Obrazac 2 - analitika NP'!E285</f>
        <v>0</v>
      </c>
      <c r="F285" s="1262">
        <f>'Obrazac 2 - analitika NP'!F285+'Obrazac 2 - analitika PPN1'!F285</f>
        <v>0</v>
      </c>
      <c r="G285" s="1262">
        <f>'Obrazac 2 - analitika NP'!G285+'Obrazac 2 - analitika PPN1'!G285</f>
        <v>0</v>
      </c>
      <c r="H285" s="1270">
        <f>'Obrazac 2 - analitika NP'!H285+'Obrazac 2 - analitika PPN1'!H285</f>
        <v>0</v>
      </c>
      <c r="I285" s="1271">
        <f>'Obrazac 2 - analitika NP'!I285+'Obrazac 2 - analitika PPN1'!I285</f>
        <v>0</v>
      </c>
      <c r="J285" s="1009" t="e">
        <f t="shared" si="29"/>
        <v>#DIV/0!</v>
      </c>
      <c r="K285" s="1010" t="e">
        <f t="shared" si="30"/>
        <v>#DIV/0!</v>
      </c>
    </row>
    <row r="286" spans="2:11" s="1095" customFormat="1" ht="15" customHeight="1">
      <c r="B286" s="1096" t="s">
        <v>1626</v>
      </c>
      <c r="C286" s="1097" t="s">
        <v>959</v>
      </c>
      <c r="D286" s="1011">
        <v>821361</v>
      </c>
      <c r="E286" s="1194">
        <f>'Obrazac 2 - analitika NP'!E286</f>
        <v>0</v>
      </c>
      <c r="F286" s="1262">
        <f>'Obrazac 2 - analitika NP'!F286+'Obrazac 2 - analitika PPN1'!F286</f>
        <v>600</v>
      </c>
      <c r="G286" s="1262">
        <f>'Obrazac 2 - analitika NP'!G286+'Obrazac 2 - analitika PPN1'!G286</f>
        <v>600</v>
      </c>
      <c r="H286" s="1263">
        <f>'Obrazac 2 - analitika NP'!H286+'Obrazac 2 - analitika PPN1'!H286</f>
        <v>577.77</v>
      </c>
      <c r="I286" s="1271">
        <f>'Obrazac 2 - analitika NP'!I286+'Obrazac 2 - analitika PPN1'!I286</f>
        <v>0</v>
      </c>
      <c r="J286" s="1009">
        <f t="shared" si="29"/>
        <v>0.96294999999999997</v>
      </c>
      <c r="K286" s="1010" t="e">
        <f t="shared" si="30"/>
        <v>#DIV/0!</v>
      </c>
    </row>
    <row r="287" spans="2:11" s="1095" customFormat="1" ht="15" customHeight="1">
      <c r="B287" s="1096" t="s">
        <v>1627</v>
      </c>
      <c r="C287" s="1097" t="s">
        <v>849</v>
      </c>
      <c r="D287" s="1011">
        <v>821371</v>
      </c>
      <c r="E287" s="1194">
        <f>'Obrazac 2 - analitika NP'!E287</f>
        <v>0</v>
      </c>
      <c r="F287" s="1262">
        <f>'Obrazac 2 - analitika NP'!F287+'Obrazac 2 - analitika PPN1'!F287</f>
        <v>0</v>
      </c>
      <c r="G287" s="1262">
        <f>'Obrazac 2 - analitika NP'!G287+'Obrazac 2 - analitika PPN1'!G287</f>
        <v>0</v>
      </c>
      <c r="H287" s="1270">
        <f>'Obrazac 2 - analitika NP'!H287+'Obrazac 2 - analitika PPN1'!H287</f>
        <v>0</v>
      </c>
      <c r="I287" s="1271">
        <f>'Obrazac 2 - analitika NP'!I287+'Obrazac 2 - analitika PPN1'!I287</f>
        <v>0</v>
      </c>
      <c r="J287" s="1009" t="e">
        <f t="shared" si="29"/>
        <v>#DIV/0!</v>
      </c>
      <c r="K287" s="1010" t="e">
        <f t="shared" si="30"/>
        <v>#DIV/0!</v>
      </c>
    </row>
    <row r="288" spans="2:11" s="1095" customFormat="1" ht="15" customHeight="1">
      <c r="B288" s="1096" t="s">
        <v>1628</v>
      </c>
      <c r="C288" s="1097" t="s">
        <v>851</v>
      </c>
      <c r="D288" s="1011">
        <v>821372</v>
      </c>
      <c r="E288" s="1194">
        <f>'Obrazac 2 - analitika NP'!E288</f>
        <v>0</v>
      </c>
      <c r="F288" s="1262">
        <f>'Obrazac 2 - analitika NP'!F288+'Obrazac 2 - analitika PPN1'!F288</f>
        <v>0</v>
      </c>
      <c r="G288" s="1262">
        <f>'Obrazac 2 - analitika NP'!G288+'Obrazac 2 - analitika PPN1'!G288</f>
        <v>0</v>
      </c>
      <c r="H288" s="1270">
        <f>'Obrazac 2 - analitika NP'!H288+'Obrazac 2 - analitika PPN1'!H288</f>
        <v>0</v>
      </c>
      <c r="I288" s="1271">
        <f>'Obrazac 2 - analitika NP'!I288+'Obrazac 2 - analitika PPN1'!I288</f>
        <v>0</v>
      </c>
      <c r="J288" s="1009" t="e">
        <f t="shared" si="29"/>
        <v>#DIV/0!</v>
      </c>
      <c r="K288" s="1010" t="e">
        <f t="shared" si="30"/>
        <v>#DIV/0!</v>
      </c>
    </row>
    <row r="289" spans="2:11" s="1095" customFormat="1" ht="15" customHeight="1">
      <c r="B289" s="1096" t="s">
        <v>1629</v>
      </c>
      <c r="C289" s="1097" t="s">
        <v>853</v>
      </c>
      <c r="D289" s="1011">
        <v>821373</v>
      </c>
      <c r="E289" s="1194">
        <f>'Obrazac 2 - analitika NP'!E289</f>
        <v>0</v>
      </c>
      <c r="F289" s="1262">
        <f>'Obrazac 2 - analitika NP'!F289+'Obrazac 2 - analitika PPN1'!F289</f>
        <v>0</v>
      </c>
      <c r="G289" s="1262">
        <f>'Obrazac 2 - analitika NP'!G289+'Obrazac 2 - analitika PPN1'!G289</f>
        <v>0</v>
      </c>
      <c r="H289" s="1270">
        <f>'Obrazac 2 - analitika NP'!H289+'Obrazac 2 - analitika PPN1'!H289</f>
        <v>0</v>
      </c>
      <c r="I289" s="1271">
        <f>'Obrazac 2 - analitika NP'!I289+'Obrazac 2 - analitika PPN1'!I289</f>
        <v>0</v>
      </c>
      <c r="J289" s="1009" t="e">
        <f t="shared" si="29"/>
        <v>#DIV/0!</v>
      </c>
      <c r="K289" s="1010" t="e">
        <f t="shared" si="30"/>
        <v>#DIV/0!</v>
      </c>
    </row>
    <row r="290" spans="2:11" s="1095" customFormat="1" ht="15" customHeight="1">
      <c r="B290" s="1096" t="s">
        <v>1630</v>
      </c>
      <c r="C290" s="1097" t="s">
        <v>855</v>
      </c>
      <c r="D290" s="1011">
        <v>821381</v>
      </c>
      <c r="E290" s="1194">
        <f>'Obrazac 2 - analitika NP'!E290</f>
        <v>0</v>
      </c>
      <c r="F290" s="1262">
        <f>'Obrazac 2 - analitika NP'!F290+'Obrazac 2 - analitika PPN1'!F290</f>
        <v>0</v>
      </c>
      <c r="G290" s="1262">
        <f>'Obrazac 2 - analitika NP'!G290+'Obrazac 2 - analitika PPN1'!G290</f>
        <v>0</v>
      </c>
      <c r="H290" s="1270">
        <f>'Obrazac 2 - analitika NP'!H290+'Obrazac 2 - analitika PPN1'!H290</f>
        <v>0</v>
      </c>
      <c r="I290" s="1271">
        <f>'Obrazac 2 - analitika NP'!I290+'Obrazac 2 - analitika PPN1'!I290</f>
        <v>0</v>
      </c>
      <c r="J290" s="1009" t="e">
        <f t="shared" si="29"/>
        <v>#DIV/0!</v>
      </c>
      <c r="K290" s="1010" t="e">
        <f t="shared" si="30"/>
        <v>#DIV/0!</v>
      </c>
    </row>
    <row r="291" spans="2:11" s="1095" customFormat="1" ht="15" customHeight="1">
      <c r="B291" s="1096" t="s">
        <v>1631</v>
      </c>
      <c r="C291" s="1097" t="s">
        <v>857</v>
      </c>
      <c r="D291" s="1011">
        <v>821382</v>
      </c>
      <c r="E291" s="1194">
        <f>'Obrazac 2 - analitika NP'!E291</f>
        <v>0</v>
      </c>
      <c r="F291" s="1262">
        <f>'Obrazac 2 - analitika NP'!F291+'Obrazac 2 - analitika PPN1'!F291</f>
        <v>0</v>
      </c>
      <c r="G291" s="1262">
        <f>'Obrazac 2 - analitika NP'!G291+'Obrazac 2 - analitika PPN1'!G291</f>
        <v>0</v>
      </c>
      <c r="H291" s="1270">
        <f>'Obrazac 2 - analitika NP'!H291+'Obrazac 2 - analitika PPN1'!H291</f>
        <v>0</v>
      </c>
      <c r="I291" s="1271">
        <f>'Obrazac 2 - analitika NP'!I291+'Obrazac 2 - analitika PPN1'!I291</f>
        <v>0</v>
      </c>
      <c r="J291" s="1009" t="e">
        <f t="shared" si="29"/>
        <v>#DIV/0!</v>
      </c>
      <c r="K291" s="1010" t="e">
        <f t="shared" si="30"/>
        <v>#DIV/0!</v>
      </c>
    </row>
    <row r="292" spans="2:11" s="1095" customFormat="1" ht="15" customHeight="1">
      <c r="B292" s="1096" t="s">
        <v>1632</v>
      </c>
      <c r="C292" s="1097" t="s">
        <v>1633</v>
      </c>
      <c r="D292" s="1011">
        <v>821383</v>
      </c>
      <c r="E292" s="1194">
        <f>'Obrazac 2 - analitika NP'!E292</f>
        <v>0</v>
      </c>
      <c r="F292" s="1262">
        <f>'Obrazac 2 - analitika NP'!F292+'Obrazac 2 - analitika PPN1'!F292</f>
        <v>0</v>
      </c>
      <c r="G292" s="1262">
        <f>'Obrazac 2 - analitika NP'!G292+'Obrazac 2 - analitika PPN1'!G292</f>
        <v>0</v>
      </c>
      <c r="H292" s="1270">
        <f>'Obrazac 2 - analitika NP'!H292+'Obrazac 2 - analitika PPN1'!H292</f>
        <v>0</v>
      </c>
      <c r="I292" s="1271">
        <f>'Obrazac 2 - analitika NP'!I292+'Obrazac 2 - analitika PPN1'!I292</f>
        <v>0</v>
      </c>
      <c r="J292" s="1009" t="e">
        <f t="shared" si="29"/>
        <v>#DIV/0!</v>
      </c>
      <c r="K292" s="1010" t="e">
        <f t="shared" si="30"/>
        <v>#DIV/0!</v>
      </c>
    </row>
    <row r="293" spans="2:11" s="1095" customFormat="1" ht="15" customHeight="1">
      <c r="B293" s="1096" t="s">
        <v>1634</v>
      </c>
      <c r="C293" s="1097" t="s">
        <v>861</v>
      </c>
      <c r="D293" s="1011">
        <v>821385</v>
      </c>
      <c r="E293" s="1194">
        <f>'Obrazac 2 - analitika NP'!E293</f>
        <v>0</v>
      </c>
      <c r="F293" s="1262">
        <f>'Obrazac 2 - analitika NP'!F293+'Obrazac 2 - analitika PPN1'!F293</f>
        <v>0</v>
      </c>
      <c r="G293" s="1262">
        <f>'Obrazac 2 - analitika NP'!G293+'Obrazac 2 - analitika PPN1'!G293</f>
        <v>0</v>
      </c>
      <c r="H293" s="1270">
        <f>'Obrazac 2 - analitika NP'!H293+'Obrazac 2 - analitika PPN1'!H293</f>
        <v>0</v>
      </c>
      <c r="I293" s="1271">
        <f>'Obrazac 2 - analitika NP'!I293+'Obrazac 2 - analitika PPN1'!I293</f>
        <v>0</v>
      </c>
      <c r="J293" s="1009" t="e">
        <f t="shared" si="29"/>
        <v>#DIV/0!</v>
      </c>
      <c r="K293" s="1010" t="e">
        <f t="shared" si="30"/>
        <v>#DIV/0!</v>
      </c>
    </row>
    <row r="294" spans="2:11" s="1095" customFormat="1" ht="15" customHeight="1">
      <c r="B294" s="1096" t="s">
        <v>1635</v>
      </c>
      <c r="C294" s="1097" t="s">
        <v>863</v>
      </c>
      <c r="D294" s="1011">
        <v>821391</v>
      </c>
      <c r="E294" s="1194">
        <f>'Obrazac 2 - analitika NP'!E294</f>
        <v>0</v>
      </c>
      <c r="F294" s="1262">
        <f>'Obrazac 2 - analitika NP'!F294+'Obrazac 2 - analitika PPN1'!F294</f>
        <v>0</v>
      </c>
      <c r="G294" s="1262">
        <f>'Obrazac 2 - analitika NP'!G294+'Obrazac 2 - analitika PPN1'!G294</f>
        <v>0</v>
      </c>
      <c r="H294" s="1270">
        <f>'Obrazac 2 - analitika NP'!H294+'Obrazac 2 - analitika PPN1'!H294</f>
        <v>0</v>
      </c>
      <c r="I294" s="1271">
        <f>'Obrazac 2 - analitika NP'!I294+'Obrazac 2 - analitika PPN1'!I294</f>
        <v>0</v>
      </c>
      <c r="J294" s="1009" t="e">
        <f t="shared" si="29"/>
        <v>#DIV/0!</v>
      </c>
      <c r="K294" s="1010" t="e">
        <f t="shared" si="30"/>
        <v>#DIV/0!</v>
      </c>
    </row>
    <row r="295" spans="2:11" s="1095" customFormat="1" ht="15" customHeight="1">
      <c r="B295" s="992" t="s">
        <v>1636</v>
      </c>
      <c r="C295" s="1097" t="s">
        <v>865</v>
      </c>
      <c r="D295" s="1011">
        <v>821399</v>
      </c>
      <c r="E295" s="1194">
        <f>'Obrazac 2 - analitika NP'!E295</f>
        <v>0</v>
      </c>
      <c r="F295" s="1262">
        <f>'Obrazac 2 - analitika NP'!F295+'Obrazac 2 - analitika PPN1'!F295</f>
        <v>0</v>
      </c>
      <c r="G295" s="1262">
        <f>'Obrazac 2 - analitika NP'!G295+'Obrazac 2 - analitika PPN1'!G295</f>
        <v>0</v>
      </c>
      <c r="H295" s="1270">
        <f>'Obrazac 2 - analitika NP'!H295+'Obrazac 2 - analitika PPN1'!H295</f>
        <v>0</v>
      </c>
      <c r="I295" s="1271">
        <f>'Obrazac 2 - analitika NP'!I295+'Obrazac 2 - analitika PPN1'!I295</f>
        <v>0</v>
      </c>
      <c r="J295" s="1009" t="e">
        <f t="shared" si="29"/>
        <v>#DIV/0!</v>
      </c>
      <c r="K295" s="1010" t="e">
        <f t="shared" si="30"/>
        <v>#DIV/0!</v>
      </c>
    </row>
    <row r="296" spans="2:11" ht="15" customHeight="1">
      <c r="B296" s="982">
        <v>35</v>
      </c>
      <c r="C296" s="1064" t="s">
        <v>283</v>
      </c>
      <c r="D296" s="1058">
        <v>821400</v>
      </c>
      <c r="E296" s="1059"/>
      <c r="F296" s="1059"/>
      <c r="G296" s="1059">
        <f t="shared" si="26"/>
        <v>0</v>
      </c>
      <c r="H296" s="1060"/>
      <c r="I296" s="1061"/>
      <c r="J296" s="1062" t="e">
        <f t="shared" si="1"/>
        <v>#DIV/0!</v>
      </c>
      <c r="K296" s="1063" t="e">
        <f t="shared" si="2"/>
        <v>#DIV/0!</v>
      </c>
    </row>
    <row r="297" spans="2:11" ht="15" customHeight="1">
      <c r="B297" s="991">
        <v>36</v>
      </c>
      <c r="C297" s="1064" t="s">
        <v>282</v>
      </c>
      <c r="D297" s="1058">
        <v>821500</v>
      </c>
      <c r="E297" s="1059"/>
      <c r="F297" s="1059"/>
      <c r="G297" s="1059">
        <f t="shared" si="26"/>
        <v>0</v>
      </c>
      <c r="H297" s="1060"/>
      <c r="I297" s="1061"/>
      <c r="J297" s="1062" t="e">
        <f t="shared" si="1"/>
        <v>#DIV/0!</v>
      </c>
      <c r="K297" s="1063" t="e">
        <f t="shared" si="2"/>
        <v>#DIV/0!</v>
      </c>
    </row>
    <row r="298" spans="2:11" ht="15" customHeight="1">
      <c r="B298" s="982">
        <v>37</v>
      </c>
      <c r="C298" s="1064" t="s">
        <v>281</v>
      </c>
      <c r="D298" s="1058">
        <v>821600</v>
      </c>
      <c r="E298" s="1059"/>
      <c r="F298" s="1059"/>
      <c r="G298" s="1059">
        <f t="shared" si="26"/>
        <v>0</v>
      </c>
      <c r="H298" s="1060"/>
      <c r="I298" s="1061"/>
      <c r="J298" s="1062" t="e">
        <f t="shared" si="1"/>
        <v>#DIV/0!</v>
      </c>
      <c r="K298" s="1063" t="e">
        <f t="shared" si="2"/>
        <v>#DIV/0!</v>
      </c>
    </row>
    <row r="299" spans="2:11" ht="15" customHeight="1">
      <c r="B299" s="991">
        <v>38</v>
      </c>
      <c r="C299" s="1084" t="s">
        <v>8</v>
      </c>
      <c r="D299" s="1085">
        <v>615000</v>
      </c>
      <c r="E299" s="1059">
        <f>SUM(E300:E302)</f>
        <v>0</v>
      </c>
      <c r="F299" s="1059">
        <f>SUM(F300:F302)</f>
        <v>0</v>
      </c>
      <c r="G299" s="1059">
        <f t="shared" si="26"/>
        <v>0</v>
      </c>
      <c r="H299" s="1086">
        <f>SUM(H300:H302)</f>
        <v>0</v>
      </c>
      <c r="I299" s="1059">
        <f>SUM(I300:I302)</f>
        <v>0</v>
      </c>
      <c r="J299" s="1062" t="e">
        <f t="shared" si="1"/>
        <v>#DIV/0!</v>
      </c>
      <c r="K299" s="1063" t="e">
        <f t="shared" si="2"/>
        <v>#DIV/0!</v>
      </c>
    </row>
    <row r="300" spans="2:11" ht="15" customHeight="1">
      <c r="B300" s="982">
        <v>39</v>
      </c>
      <c r="C300" s="1057" t="s">
        <v>280</v>
      </c>
      <c r="D300" s="1098">
        <v>615100</v>
      </c>
      <c r="E300" s="1059"/>
      <c r="F300" s="1059"/>
      <c r="G300" s="1059">
        <f t="shared" si="26"/>
        <v>0</v>
      </c>
      <c r="H300" s="1060"/>
      <c r="I300" s="1061"/>
      <c r="J300" s="1062" t="e">
        <f t="shared" si="1"/>
        <v>#DIV/0!</v>
      </c>
      <c r="K300" s="1063" t="e">
        <f t="shared" si="2"/>
        <v>#DIV/0!</v>
      </c>
    </row>
    <row r="301" spans="2:11" ht="25.5" customHeight="1">
      <c r="B301" s="991">
        <v>40</v>
      </c>
      <c r="C301" s="1099" t="s">
        <v>45</v>
      </c>
      <c r="D301" s="1058">
        <v>615200</v>
      </c>
      <c r="E301" s="1059"/>
      <c r="F301" s="1059"/>
      <c r="G301" s="1059">
        <f t="shared" si="26"/>
        <v>0</v>
      </c>
      <c r="H301" s="1060"/>
      <c r="I301" s="1061"/>
      <c r="J301" s="1062" t="e">
        <f t="shared" si="1"/>
        <v>#DIV/0!</v>
      </c>
      <c r="K301" s="1063" t="e">
        <f t="shared" si="2"/>
        <v>#DIV/0!</v>
      </c>
    </row>
    <row r="302" spans="2:11" ht="15" customHeight="1">
      <c r="B302" s="982">
        <v>41</v>
      </c>
      <c r="C302" s="1057" t="s">
        <v>279</v>
      </c>
      <c r="D302" s="1058">
        <v>615300</v>
      </c>
      <c r="E302" s="1100"/>
      <c r="F302" s="1100"/>
      <c r="G302" s="1100">
        <f t="shared" si="26"/>
        <v>0</v>
      </c>
      <c r="H302" s="1101"/>
      <c r="I302" s="1089"/>
      <c r="J302" s="1062" t="e">
        <f t="shared" si="1"/>
        <v>#DIV/0!</v>
      </c>
      <c r="K302" s="1063" t="e">
        <f t="shared" si="2"/>
        <v>#DIV/0!</v>
      </c>
    </row>
    <row r="303" spans="2:11" ht="15" customHeight="1">
      <c r="B303" s="991">
        <v>42</v>
      </c>
      <c r="C303" s="1102" t="s">
        <v>9</v>
      </c>
      <c r="D303" s="984">
        <v>822000</v>
      </c>
      <c r="E303" s="1103">
        <f>SUM(E304:E310)</f>
        <v>0</v>
      </c>
      <c r="F303" s="1103">
        <f>SUM(F304:F310)</f>
        <v>0</v>
      </c>
      <c r="G303" s="1103">
        <f t="shared" si="26"/>
        <v>0</v>
      </c>
      <c r="H303" s="1104">
        <f>SUM(H304:H310)</f>
        <v>0</v>
      </c>
      <c r="I303" s="1103">
        <f>SUM(I304:I310)</f>
        <v>0</v>
      </c>
      <c r="J303" s="1082" t="e">
        <f t="shared" si="1"/>
        <v>#DIV/0!</v>
      </c>
      <c r="K303" s="1083" t="e">
        <f t="shared" si="2"/>
        <v>#DIV/0!</v>
      </c>
    </row>
    <row r="304" spans="2:11" ht="15" customHeight="1">
      <c r="B304" s="982">
        <v>43</v>
      </c>
      <c r="C304" s="1105" t="s">
        <v>278</v>
      </c>
      <c r="D304" s="1072">
        <v>822100</v>
      </c>
      <c r="E304" s="1100"/>
      <c r="F304" s="1100"/>
      <c r="G304" s="1100">
        <f t="shared" si="26"/>
        <v>0</v>
      </c>
      <c r="H304" s="1101"/>
      <c r="I304" s="1089"/>
      <c r="J304" s="1062" t="e">
        <f t="shared" si="1"/>
        <v>#DIV/0!</v>
      </c>
      <c r="K304" s="1063" t="e">
        <f t="shared" si="2"/>
        <v>#DIV/0!</v>
      </c>
    </row>
    <row r="305" spans="2:11" ht="25.5" customHeight="1">
      <c r="B305" s="991">
        <v>44</v>
      </c>
      <c r="C305" s="1105" t="s">
        <v>277</v>
      </c>
      <c r="D305" s="1072">
        <v>822200</v>
      </c>
      <c r="E305" s="1100"/>
      <c r="F305" s="1100"/>
      <c r="G305" s="1100">
        <f t="shared" si="26"/>
        <v>0</v>
      </c>
      <c r="H305" s="1101"/>
      <c r="I305" s="1089"/>
      <c r="J305" s="1062" t="e">
        <f t="shared" si="1"/>
        <v>#DIV/0!</v>
      </c>
      <c r="K305" s="1063" t="e">
        <f t="shared" si="2"/>
        <v>#DIV/0!</v>
      </c>
    </row>
    <row r="306" spans="2:11" ht="15" customHeight="1">
      <c r="B306" s="982">
        <v>45</v>
      </c>
      <c r="C306" s="1105" t="s">
        <v>276</v>
      </c>
      <c r="D306" s="1072">
        <v>822300</v>
      </c>
      <c r="E306" s="1100"/>
      <c r="F306" s="1100"/>
      <c r="G306" s="1100">
        <f t="shared" si="26"/>
        <v>0</v>
      </c>
      <c r="H306" s="1101"/>
      <c r="I306" s="1089"/>
      <c r="J306" s="1062" t="e">
        <f t="shared" si="1"/>
        <v>#DIV/0!</v>
      </c>
      <c r="K306" s="1063" t="e">
        <f t="shared" si="2"/>
        <v>#DIV/0!</v>
      </c>
    </row>
    <row r="307" spans="2:11" ht="15" customHeight="1">
      <c r="B307" s="991">
        <v>46</v>
      </c>
      <c r="C307" s="1106" t="s">
        <v>275</v>
      </c>
      <c r="D307" s="1072">
        <v>822400</v>
      </c>
      <c r="E307" s="1100"/>
      <c r="F307" s="1100"/>
      <c r="G307" s="1100">
        <f t="shared" si="26"/>
        <v>0</v>
      </c>
      <c r="H307" s="1101"/>
      <c r="I307" s="1089"/>
      <c r="J307" s="1062" t="e">
        <f t="shared" si="1"/>
        <v>#DIV/0!</v>
      </c>
      <c r="K307" s="1063" t="e">
        <f t="shared" si="2"/>
        <v>#DIV/0!</v>
      </c>
    </row>
    <row r="308" spans="2:11" ht="25.5" customHeight="1">
      <c r="B308" s="982">
        <v>47</v>
      </c>
      <c r="C308" s="1106" t="s">
        <v>37</v>
      </c>
      <c r="D308" s="1072">
        <v>822500</v>
      </c>
      <c r="E308" s="1100"/>
      <c r="F308" s="1100"/>
      <c r="G308" s="1100">
        <f t="shared" si="26"/>
        <v>0</v>
      </c>
      <c r="H308" s="1101"/>
      <c r="I308" s="1089"/>
      <c r="J308" s="1062" t="e">
        <f t="shared" si="1"/>
        <v>#DIV/0!</v>
      </c>
      <c r="K308" s="1063" t="e">
        <f t="shared" si="2"/>
        <v>#DIV/0!</v>
      </c>
    </row>
    <row r="309" spans="2:11" ht="15" customHeight="1">
      <c r="B309" s="991">
        <v>48</v>
      </c>
      <c r="C309" s="1105" t="s">
        <v>274</v>
      </c>
      <c r="D309" s="1072">
        <v>822600</v>
      </c>
      <c r="E309" s="1100"/>
      <c r="F309" s="1100"/>
      <c r="G309" s="1100">
        <f t="shared" si="26"/>
        <v>0</v>
      </c>
      <c r="H309" s="1101"/>
      <c r="I309" s="1089"/>
      <c r="J309" s="1062" t="e">
        <f t="shared" si="1"/>
        <v>#DIV/0!</v>
      </c>
      <c r="K309" s="1063" t="e">
        <f t="shared" si="2"/>
        <v>#DIV/0!</v>
      </c>
    </row>
    <row r="310" spans="2:11" ht="15" customHeight="1">
      <c r="B310" s="982">
        <v>49</v>
      </c>
      <c r="C310" s="1105" t="s">
        <v>273</v>
      </c>
      <c r="D310" s="1072">
        <v>822700</v>
      </c>
      <c r="E310" s="1100"/>
      <c r="F310" s="1100"/>
      <c r="G310" s="1100">
        <f t="shared" si="26"/>
        <v>0</v>
      </c>
      <c r="H310" s="1101"/>
      <c r="I310" s="1089"/>
      <c r="J310" s="1062" t="e">
        <f t="shared" si="1"/>
        <v>#DIV/0!</v>
      </c>
      <c r="K310" s="1063" t="e">
        <f t="shared" si="2"/>
        <v>#DIV/0!</v>
      </c>
    </row>
    <row r="311" spans="2:11" ht="15" customHeight="1">
      <c r="B311" s="991">
        <v>50</v>
      </c>
      <c r="C311" s="1080" t="s">
        <v>10</v>
      </c>
      <c r="D311" s="984">
        <v>823000</v>
      </c>
      <c r="E311" s="1103">
        <f>SUM(E312:E314)</f>
        <v>0</v>
      </c>
      <c r="F311" s="1103">
        <f>SUM(F312:F314)</f>
        <v>0</v>
      </c>
      <c r="G311" s="1103">
        <f t="shared" si="26"/>
        <v>0</v>
      </c>
      <c r="H311" s="1104">
        <f>SUM(H312:H314)</f>
        <v>0</v>
      </c>
      <c r="I311" s="1103">
        <f>SUM(I312:I314)</f>
        <v>0</v>
      </c>
      <c r="J311" s="1082" t="e">
        <f t="shared" si="1"/>
        <v>#DIV/0!</v>
      </c>
      <c r="K311" s="1083" t="e">
        <f t="shared" si="2"/>
        <v>#DIV/0!</v>
      </c>
    </row>
    <row r="312" spans="2:11" ht="15" customHeight="1">
      <c r="B312" s="982">
        <v>51</v>
      </c>
      <c r="C312" s="1107" t="s">
        <v>272</v>
      </c>
      <c r="D312" s="1058">
        <v>823100</v>
      </c>
      <c r="E312" s="1100"/>
      <c r="F312" s="1100"/>
      <c r="G312" s="1100">
        <f t="shared" si="26"/>
        <v>0</v>
      </c>
      <c r="H312" s="1101"/>
      <c r="I312" s="1089"/>
      <c r="J312" s="1062" t="e">
        <f t="shared" si="1"/>
        <v>#DIV/0!</v>
      </c>
      <c r="K312" s="1063" t="e">
        <f t="shared" si="2"/>
        <v>#DIV/0!</v>
      </c>
    </row>
    <row r="313" spans="2:11" ht="15" customHeight="1">
      <c r="B313" s="991">
        <v>52</v>
      </c>
      <c r="C313" s="1107" t="s">
        <v>271</v>
      </c>
      <c r="D313" s="1058">
        <v>823200</v>
      </c>
      <c r="E313" s="1100"/>
      <c r="F313" s="1100"/>
      <c r="G313" s="1100">
        <f t="shared" si="26"/>
        <v>0</v>
      </c>
      <c r="H313" s="1101"/>
      <c r="I313" s="1089"/>
      <c r="J313" s="1062" t="e">
        <f t="shared" si="1"/>
        <v>#DIV/0!</v>
      </c>
      <c r="K313" s="1063" t="e">
        <f t="shared" si="2"/>
        <v>#DIV/0!</v>
      </c>
    </row>
    <row r="314" spans="2:11" ht="15" customHeight="1">
      <c r="B314" s="982">
        <v>53</v>
      </c>
      <c r="C314" s="1105" t="s">
        <v>270</v>
      </c>
      <c r="D314" s="1072">
        <v>823300</v>
      </c>
      <c r="E314" s="1100"/>
      <c r="F314" s="1100"/>
      <c r="G314" s="1100">
        <f t="shared" si="26"/>
        <v>0</v>
      </c>
      <c r="H314" s="1101"/>
      <c r="I314" s="1089"/>
      <c r="J314" s="1062" t="e">
        <f t="shared" si="1"/>
        <v>#DIV/0!</v>
      </c>
      <c r="K314" s="1063" t="e">
        <f t="shared" si="2"/>
        <v>#DIV/0!</v>
      </c>
    </row>
    <row r="315" spans="2:11" ht="15" customHeight="1">
      <c r="B315" s="982">
        <v>54</v>
      </c>
      <c r="C315" s="1080" t="s">
        <v>267</v>
      </c>
      <c r="D315" s="1108"/>
      <c r="E315" s="1109"/>
      <c r="F315" s="1109"/>
      <c r="G315" s="1109">
        <f t="shared" si="26"/>
        <v>0</v>
      </c>
      <c r="H315" s="1109"/>
      <c r="I315" s="1109"/>
      <c r="J315" s="1082" t="e">
        <f t="shared" si="1"/>
        <v>#DIV/0!</v>
      </c>
      <c r="K315" s="1083" t="e">
        <f>SUM(H315/I315)</f>
        <v>#DIV/0!</v>
      </c>
    </row>
    <row r="316" spans="2:11" ht="18.75" customHeight="1">
      <c r="B316" s="991">
        <v>55</v>
      </c>
      <c r="C316" s="1110" t="s">
        <v>11</v>
      </c>
      <c r="D316" s="1111"/>
      <c r="E316" s="1081">
        <f>SUM(E18+E315)</f>
        <v>596000</v>
      </c>
      <c r="F316" s="1081">
        <f>SUM(F18+F315)</f>
        <v>0</v>
      </c>
      <c r="G316" s="1081">
        <f>SUM(E316:F316)</f>
        <v>596000</v>
      </c>
      <c r="H316" s="1112">
        <f>SUM(H18+H315)</f>
        <v>552915.58144999994</v>
      </c>
      <c r="I316" s="1081">
        <f>SUM(I18+I315)</f>
        <v>565290.35855</v>
      </c>
      <c r="J316" s="1082">
        <f>SUM(H316/G316)</f>
        <v>0.92771070713087234</v>
      </c>
      <c r="K316" s="1083">
        <f>SUM(H316/I316)</f>
        <v>0.97810898963190873</v>
      </c>
    </row>
    <row r="317" spans="2:11" ht="11.25" customHeight="1"/>
    <row r="318" spans="2:11">
      <c r="C318" s="1113"/>
      <c r="D318" s="1114"/>
      <c r="E318" s="1114"/>
      <c r="F318" s="1114"/>
      <c r="G318" s="1114"/>
      <c r="H318" s="1115"/>
      <c r="I318" s="1115" t="s">
        <v>103</v>
      </c>
      <c r="J318" s="1114"/>
      <c r="K318" s="1114"/>
    </row>
    <row r="319" spans="2:11">
      <c r="C319" s="1113"/>
      <c r="D319" s="1114"/>
      <c r="E319" s="1114"/>
      <c r="F319" s="1114"/>
      <c r="G319" s="1114"/>
      <c r="H319" s="1116"/>
      <c r="I319" s="1116" t="s">
        <v>26</v>
      </c>
      <c r="J319" s="1355"/>
      <c r="K319" s="1355"/>
    </row>
    <row r="320" spans="2:11">
      <c r="C320" s="1113"/>
      <c r="D320" s="1114"/>
      <c r="E320" s="1114"/>
      <c r="F320" s="1114"/>
      <c r="G320" s="1114"/>
      <c r="H320" s="1114"/>
      <c r="I320" s="1336" t="s">
        <v>1688</v>
      </c>
      <c r="J320" s="1117"/>
      <c r="K320" s="1117"/>
    </row>
    <row r="321" spans="3:11" ht="8.25" customHeight="1">
      <c r="C321" s="1113"/>
      <c r="D321" s="1114"/>
      <c r="E321" s="1114"/>
      <c r="F321" s="1114"/>
      <c r="G321" s="1114"/>
      <c r="H321" s="1114"/>
      <c r="I321" s="1114"/>
      <c r="J321" s="1117"/>
      <c r="K321" s="1117"/>
    </row>
    <row r="322" spans="3:11" ht="10.5" customHeight="1">
      <c r="C322" s="1113"/>
      <c r="D322" s="1114"/>
      <c r="E322" s="1114"/>
      <c r="F322" s="1114"/>
      <c r="G322" s="1114"/>
      <c r="H322" s="1114"/>
      <c r="I322" s="1114"/>
      <c r="J322" s="1117"/>
      <c r="K322" s="1117"/>
    </row>
    <row r="323" spans="3:11">
      <c r="C323" s="1118"/>
      <c r="D323" s="1114"/>
      <c r="E323" s="1114"/>
      <c r="F323" s="1114"/>
      <c r="G323" s="1114"/>
      <c r="H323" s="1114"/>
      <c r="I323" s="1114"/>
      <c r="J323" s="1114"/>
      <c r="K323" s="1114"/>
    </row>
    <row r="324" spans="3:11">
      <c r="C324" s="1114"/>
      <c r="D324" s="1114"/>
      <c r="E324" s="1114"/>
      <c r="F324" s="1114"/>
      <c r="G324" s="1114"/>
      <c r="H324" s="1114"/>
      <c r="I324" s="1114"/>
      <c r="J324" s="1114"/>
      <c r="K324" s="1114"/>
    </row>
    <row r="325" spans="3:11">
      <c r="C325" s="1114"/>
      <c r="D325" s="1114"/>
      <c r="E325" s="1114"/>
      <c r="F325" s="1114"/>
      <c r="G325" s="1114"/>
      <c r="H325" s="1114"/>
      <c r="I325" s="1114"/>
      <c r="J325" s="1114"/>
      <c r="K325" s="1114"/>
    </row>
    <row r="326" spans="3:11">
      <c r="C326" s="1114"/>
      <c r="D326" s="1114"/>
      <c r="E326" s="1114"/>
      <c r="F326" s="1114"/>
      <c r="G326" s="1114"/>
      <c r="H326" s="1114"/>
      <c r="I326" s="1114"/>
      <c r="J326" s="1114"/>
      <c r="K326" s="1114"/>
    </row>
    <row r="327" spans="3:11">
      <c r="C327" s="1114"/>
      <c r="D327" s="1114"/>
      <c r="E327" s="1114"/>
      <c r="F327" s="1114"/>
      <c r="G327" s="1114"/>
      <c r="H327" s="1114"/>
      <c r="I327" s="1114"/>
      <c r="J327" s="1114"/>
      <c r="K327" s="1114"/>
    </row>
  </sheetData>
  <sheetProtection password="A868" sheet="1" objects="1" scenarios="1" selectLockedCells="1" selectUnlockedCells="1"/>
  <mergeCells count="3">
    <mergeCell ref="B13:K13"/>
    <mergeCell ref="B14:K14"/>
    <mergeCell ref="J319:K319"/>
  </mergeCells>
  <pageMargins left="0.70866141732283472" right="0.11811023622047245" top="0.74803149606299213" bottom="0.74803149606299213" header="0.31496062992125984" footer="0.31496062992125984"/>
  <pageSetup scale="8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B2:M83"/>
  <sheetViews>
    <sheetView showGridLines="0" view="pageBreakPreview" zoomScale="90" zoomScaleNormal="100" zoomScaleSheetLayoutView="90" workbookViewId="0">
      <selection activeCell="M18" sqref="M18"/>
    </sheetView>
  </sheetViews>
  <sheetFormatPr defaultColWidth="8.69921875" defaultRowHeight="12.75"/>
  <cols>
    <col min="1" max="1" width="2.69921875" style="20" customWidth="1"/>
    <col min="2" max="2" width="7.69921875" style="20" customWidth="1"/>
    <col min="3" max="3" width="25.69921875" style="20" customWidth="1"/>
    <col min="4" max="4" width="5.69921875" style="20" customWidth="1"/>
    <col min="5" max="7" width="9.69921875" style="20" customWidth="1"/>
    <col min="8" max="8" width="11.69921875" style="20" customWidth="1"/>
    <col min="9" max="9" width="10.69921875" style="20" customWidth="1"/>
    <col min="10" max="11" width="6.19921875" style="20" customWidth="1"/>
    <col min="12" max="16384" width="8.69921875" style="20"/>
  </cols>
  <sheetData>
    <row r="2" spans="2:11" s="266" customFormat="1" ht="15">
      <c r="B2" s="705" t="s">
        <v>55</v>
      </c>
      <c r="C2" s="706"/>
      <c r="D2" s="707"/>
      <c r="E2" s="708"/>
      <c r="F2" s="708"/>
      <c r="G2" s="709"/>
      <c r="H2" s="710" t="s">
        <v>303</v>
      </c>
      <c r="I2" s="708"/>
      <c r="J2" s="708"/>
      <c r="K2" s="708"/>
    </row>
    <row r="3" spans="2:11" s="266" customFormat="1" ht="30" customHeight="1">
      <c r="B3" s="711" t="s">
        <v>15</v>
      </c>
      <c r="C3" s="1349" t="s">
        <v>1165</v>
      </c>
      <c r="D3" s="1349"/>
      <c r="E3" s="708"/>
      <c r="F3" s="708"/>
      <c r="G3" s="713"/>
      <c r="H3" s="713" t="s">
        <v>31</v>
      </c>
      <c r="I3" s="937" t="s">
        <v>1166</v>
      </c>
      <c r="J3" s="708"/>
      <c r="K3" s="708"/>
    </row>
    <row r="4" spans="2:11" s="266" customFormat="1" ht="15" customHeight="1">
      <c r="B4" s="711"/>
      <c r="C4" s="715"/>
      <c r="D4" s="707"/>
      <c r="E4" s="709"/>
      <c r="F4" s="709"/>
      <c r="G4" s="716"/>
      <c r="H4" s="716"/>
      <c r="I4" s="717"/>
      <c r="J4" s="718"/>
      <c r="K4" s="719"/>
    </row>
    <row r="5" spans="2:11" s="266" customFormat="1" ht="15" customHeight="1">
      <c r="B5" s="720" t="s">
        <v>25</v>
      </c>
      <c r="C5" s="712" t="s">
        <v>1167</v>
      </c>
      <c r="D5" s="707"/>
      <c r="E5" s="709"/>
      <c r="F5" s="709"/>
      <c r="G5" s="713"/>
      <c r="H5" s="713" t="s">
        <v>20</v>
      </c>
      <c r="I5" s="945">
        <v>10</v>
      </c>
      <c r="J5" s="718"/>
      <c r="K5" s="719"/>
    </row>
    <row r="6" spans="2:11" s="266" customFormat="1" ht="15" customHeight="1">
      <c r="B6" s="721"/>
      <c r="C6" s="722"/>
      <c r="D6" s="723"/>
      <c r="E6" s="724"/>
      <c r="F6" s="724"/>
      <c r="G6" s="713"/>
      <c r="H6" s="713"/>
      <c r="I6" s="725"/>
      <c r="J6" s="718"/>
      <c r="K6" s="719"/>
    </row>
    <row r="7" spans="2:11" s="266" customFormat="1" ht="15" customHeight="1">
      <c r="B7" s="726" t="s">
        <v>16</v>
      </c>
      <c r="C7" s="937" t="s">
        <v>1168</v>
      </c>
      <c r="D7" s="723"/>
      <c r="E7" s="727"/>
      <c r="F7" s="727"/>
      <c r="G7" s="713"/>
      <c r="H7" s="713" t="s">
        <v>30</v>
      </c>
      <c r="I7" s="714" t="s">
        <v>22</v>
      </c>
      <c r="J7" s="718"/>
      <c r="K7" s="719"/>
    </row>
    <row r="8" spans="2:11" s="266" customFormat="1" ht="15" customHeight="1">
      <c r="B8" s="726"/>
      <c r="C8" s="728"/>
      <c r="D8" s="723"/>
      <c r="E8" s="727"/>
      <c r="F8" s="727"/>
      <c r="G8" s="713"/>
      <c r="H8" s="713"/>
      <c r="I8" s="714"/>
      <c r="J8" s="729"/>
      <c r="K8" s="729"/>
    </row>
    <row r="9" spans="2:11" s="266" customFormat="1" ht="15" customHeight="1">
      <c r="B9" s="713" t="s">
        <v>28</v>
      </c>
      <c r="C9" s="937" t="s">
        <v>1169</v>
      </c>
      <c r="D9" s="723"/>
      <c r="E9" s="727"/>
      <c r="F9" s="727"/>
      <c r="G9" s="730"/>
      <c r="H9" s="731" t="s">
        <v>23</v>
      </c>
      <c r="I9" s="1203" t="s">
        <v>1637</v>
      </c>
      <c r="J9" s="729"/>
      <c r="K9" s="729"/>
    </row>
    <row r="10" spans="2:11" s="266" customFormat="1" ht="15" customHeight="1">
      <c r="B10" s="726"/>
      <c r="C10" s="728"/>
      <c r="D10" s="723"/>
      <c r="E10" s="727"/>
      <c r="F10" s="727"/>
      <c r="G10" s="713"/>
      <c r="H10" s="731" t="s">
        <v>54</v>
      </c>
      <c r="I10" s="732" t="s">
        <v>22</v>
      </c>
      <c r="J10" s="729"/>
      <c r="K10" s="729"/>
    </row>
    <row r="11" spans="2:11" s="266" customFormat="1" ht="15" customHeight="1">
      <c r="B11" s="713"/>
      <c r="C11" s="714"/>
      <c r="D11" s="733"/>
      <c r="E11" s="734"/>
      <c r="F11" s="734"/>
      <c r="G11" s="730"/>
      <c r="H11" s="731" t="s">
        <v>24</v>
      </c>
      <c r="I11" s="732" t="s">
        <v>22</v>
      </c>
      <c r="J11" s="735"/>
      <c r="K11" s="729"/>
    </row>
    <row r="12" spans="2:11" s="266" customFormat="1" ht="15" customHeight="1">
      <c r="B12" s="733"/>
      <c r="C12" s="736"/>
      <c r="D12" s="733"/>
      <c r="E12" s="734"/>
      <c r="F12" s="734"/>
      <c r="G12" s="713"/>
      <c r="H12" s="725"/>
      <c r="I12" s="714"/>
      <c r="J12" s="735"/>
      <c r="K12" s="729"/>
    </row>
    <row r="13" spans="2:11" s="279" customFormat="1" ht="15" customHeight="1">
      <c r="B13" s="1346" t="s">
        <v>307</v>
      </c>
      <c r="C13" s="1346"/>
      <c r="D13" s="1346"/>
      <c r="E13" s="1346"/>
      <c r="F13" s="1346"/>
      <c r="G13" s="1346"/>
      <c r="H13" s="1346"/>
      <c r="I13" s="1346"/>
      <c r="J13" s="1346"/>
      <c r="K13" s="1346"/>
    </row>
    <row r="14" spans="2:11" s="279" customFormat="1" ht="15" customHeight="1">
      <c r="B14" s="1347" t="s">
        <v>1638</v>
      </c>
      <c r="C14" s="1347"/>
      <c r="D14" s="1347"/>
      <c r="E14" s="1347"/>
      <c r="F14" s="1347"/>
      <c r="G14" s="1347"/>
      <c r="H14" s="1347"/>
      <c r="I14" s="1347"/>
      <c r="J14" s="1347"/>
      <c r="K14" s="1347"/>
    </row>
    <row r="15" spans="2:11" s="266" customFormat="1" ht="15" customHeight="1">
      <c r="B15" s="737"/>
      <c r="C15" s="738"/>
      <c r="D15" s="738"/>
      <c r="E15" s="739"/>
      <c r="F15" s="739"/>
      <c r="G15" s="739"/>
      <c r="H15" s="725"/>
      <c r="I15" s="740"/>
      <c r="J15" s="740"/>
      <c r="K15" s="741" t="s">
        <v>58</v>
      </c>
    </row>
    <row r="16" spans="2:11" ht="96" customHeight="1">
      <c r="B16" s="59" t="s">
        <v>268</v>
      </c>
      <c r="C16" s="59" t="s">
        <v>107</v>
      </c>
      <c r="D16" s="59" t="s">
        <v>106</v>
      </c>
      <c r="E16" s="69" t="s">
        <v>305</v>
      </c>
      <c r="F16" s="69" t="s">
        <v>14</v>
      </c>
      <c r="G16" s="69" t="s">
        <v>52</v>
      </c>
      <c r="H16" s="60" t="s">
        <v>301</v>
      </c>
      <c r="I16" s="58" t="s">
        <v>104</v>
      </c>
      <c r="J16" s="58" t="s">
        <v>306</v>
      </c>
      <c r="K16" s="58" t="s">
        <v>13</v>
      </c>
    </row>
    <row r="17" spans="2:13" ht="12" customHeight="1">
      <c r="B17" s="57">
        <v>1</v>
      </c>
      <c r="C17" s="57">
        <v>2</v>
      </c>
      <c r="D17" s="57">
        <v>3</v>
      </c>
      <c r="E17" s="56">
        <v>4</v>
      </c>
      <c r="F17" s="56">
        <v>5</v>
      </c>
      <c r="G17" s="56" t="s">
        <v>12</v>
      </c>
      <c r="H17" s="61">
        <v>7</v>
      </c>
      <c r="I17" s="55">
        <v>8</v>
      </c>
      <c r="J17" s="55">
        <v>9</v>
      </c>
      <c r="K17" s="55">
        <v>10</v>
      </c>
    </row>
    <row r="18" spans="2:13" ht="18.75" customHeight="1">
      <c r="B18" s="31">
        <v>1</v>
      </c>
      <c r="C18" s="27" t="s">
        <v>0</v>
      </c>
      <c r="D18" s="36"/>
      <c r="E18" s="1206">
        <f>SUM(E19+E47+E59+E67)</f>
        <v>596000</v>
      </c>
      <c r="F18" s="1206">
        <f>SUM(F19+F47+F59+F67)</f>
        <v>0</v>
      </c>
      <c r="G18" s="1206">
        <f t="shared" ref="G18:G71" si="0">SUM(E18:F18)</f>
        <v>596000</v>
      </c>
      <c r="H18" s="1207">
        <f>SUM(H19+H47+H59+H67)</f>
        <v>552915.58144999994</v>
      </c>
      <c r="I18" s="1277">
        <f>SUM(I19+I47+I59+I67)</f>
        <v>547593.75855000003</v>
      </c>
      <c r="J18" s="1208">
        <f t="shared" ref="J18:J71" si="1">SUM(H18/G18)</f>
        <v>0.92771070713087234</v>
      </c>
      <c r="K18" s="1209">
        <f t="shared" ref="K18:K70" si="2">SUM(H18/I18)</f>
        <v>1.0097185601860983</v>
      </c>
      <c r="M18" s="1281"/>
    </row>
    <row r="19" spans="2:13" ht="18.75" customHeight="1">
      <c r="B19" s="28">
        <v>2</v>
      </c>
      <c r="C19" s="27" t="s">
        <v>1</v>
      </c>
      <c r="D19" s="36">
        <v>610000</v>
      </c>
      <c r="E19" s="1206">
        <f>SUM(E20+E23+E33+E43)</f>
        <v>594000</v>
      </c>
      <c r="F19" s="1206">
        <f>SUM(F20+F23+F33+F43)</f>
        <v>-8600</v>
      </c>
      <c r="G19" s="1206">
        <f t="shared" si="0"/>
        <v>585400</v>
      </c>
      <c r="H19" s="1207">
        <f>SUM(H20+H23+H33+H43)</f>
        <v>542444.72144999995</v>
      </c>
      <c r="I19" s="1277">
        <f>SUM(I20+I23+I33+I43)</f>
        <v>544024.08854999999</v>
      </c>
      <c r="J19" s="1208">
        <f t="shared" si="1"/>
        <v>0.92662234617355643</v>
      </c>
      <c r="K19" s="1209">
        <f t="shared" si="2"/>
        <v>0.99709688020578358</v>
      </c>
    </row>
    <row r="20" spans="2:13" ht="15" customHeight="1">
      <c r="B20" s="28">
        <v>3</v>
      </c>
      <c r="C20" s="44" t="s">
        <v>2</v>
      </c>
      <c r="D20" s="43">
        <v>611000</v>
      </c>
      <c r="E20" s="1204">
        <f>SUM(E21:E22)</f>
        <v>281000</v>
      </c>
      <c r="F20" s="1204">
        <f>SUM(F21:F22)</f>
        <v>-2000</v>
      </c>
      <c r="G20" s="1204">
        <f t="shared" si="0"/>
        <v>279000</v>
      </c>
      <c r="H20" s="1210">
        <f>SUM(H21:H22)</f>
        <v>271180.78999999998</v>
      </c>
      <c r="I20" s="1211">
        <f>SUM(I21:I22)</f>
        <v>269013.43</v>
      </c>
      <c r="J20" s="1212">
        <f t="shared" si="1"/>
        <v>0.97197415770609308</v>
      </c>
      <c r="K20" s="1213">
        <f t="shared" si="2"/>
        <v>1.0080566981358514</v>
      </c>
    </row>
    <row r="21" spans="2:13" ht="15" customHeight="1">
      <c r="B21" s="31">
        <v>4</v>
      </c>
      <c r="C21" s="45" t="s">
        <v>300</v>
      </c>
      <c r="D21" s="30">
        <v>611100</v>
      </c>
      <c r="E21" s="1273">
        <v>251000</v>
      </c>
      <c r="F21" s="1273"/>
      <c r="G21" s="1274">
        <f t="shared" si="0"/>
        <v>251000</v>
      </c>
      <c r="H21" s="1278">
        <v>248816.33999999997</v>
      </c>
      <c r="I21" s="1279">
        <f>'Obrazac 2 - analitika NP'!I21</f>
        <v>245748.58000000002</v>
      </c>
      <c r="J21" s="1212">
        <f t="shared" si="1"/>
        <v>0.99130015936254967</v>
      </c>
      <c r="K21" s="1213">
        <f t="shared" si="2"/>
        <v>1.0124833274723295</v>
      </c>
    </row>
    <row r="22" spans="2:13" ht="15" customHeight="1">
      <c r="B22" s="28">
        <v>5</v>
      </c>
      <c r="C22" s="45" t="s">
        <v>299</v>
      </c>
      <c r="D22" s="30">
        <v>611200</v>
      </c>
      <c r="E22" s="1273">
        <v>30000</v>
      </c>
      <c r="F22" s="1273">
        <v>-2000</v>
      </c>
      <c r="G22" s="1274">
        <f t="shared" si="0"/>
        <v>28000</v>
      </c>
      <c r="H22" s="1278">
        <v>22364.45</v>
      </c>
      <c r="I22" s="1279">
        <f>'Obrazac 2 - analitika NP'!I39</f>
        <v>23264.85</v>
      </c>
      <c r="J22" s="1212">
        <f t="shared" si="1"/>
        <v>0.79873035714285712</v>
      </c>
      <c r="K22" s="1213">
        <f t="shared" si="2"/>
        <v>0.96129783772515198</v>
      </c>
    </row>
    <row r="23" spans="2:13" ht="25.5" customHeight="1">
      <c r="B23" s="31">
        <v>6</v>
      </c>
      <c r="C23" s="44" t="s">
        <v>3</v>
      </c>
      <c r="D23" s="43">
        <v>613000</v>
      </c>
      <c r="E23" s="1205">
        <f>SUM(E24:E32)</f>
        <v>313000</v>
      </c>
      <c r="F23" s="1205">
        <f>SUM(F24:F32)</f>
        <v>-6600</v>
      </c>
      <c r="G23" s="1205">
        <f t="shared" si="0"/>
        <v>306400</v>
      </c>
      <c r="H23" s="1214">
        <f>SUM(H24:H32)</f>
        <v>271263.93144999997</v>
      </c>
      <c r="I23" s="1215">
        <f>SUM(I24:I32)</f>
        <v>275010.65854999999</v>
      </c>
      <c r="J23" s="1212">
        <f t="shared" si="1"/>
        <v>0.88532614703002599</v>
      </c>
      <c r="K23" s="1213">
        <f t="shared" si="2"/>
        <v>0.98637606585957527</v>
      </c>
    </row>
    <row r="24" spans="2:13" ht="15" customHeight="1">
      <c r="B24" s="28">
        <v>7</v>
      </c>
      <c r="C24" s="45" t="s">
        <v>298</v>
      </c>
      <c r="D24" s="30">
        <v>613100</v>
      </c>
      <c r="E24" s="1273">
        <v>50000</v>
      </c>
      <c r="F24" s="1273">
        <v>-1000</v>
      </c>
      <c r="G24" s="1274">
        <f t="shared" si="0"/>
        <v>49000</v>
      </c>
      <c r="H24" s="1278">
        <v>37167.369999999995</v>
      </c>
      <c r="I24" s="1279">
        <f>'Obrazac 2 - analitika NP'!I66</f>
        <v>43293.060000000005</v>
      </c>
      <c r="J24" s="1212">
        <f t="shared" si="1"/>
        <v>0.75851775510204067</v>
      </c>
      <c r="K24" s="1213">
        <f t="shared" si="2"/>
        <v>0.85850642112153752</v>
      </c>
    </row>
    <row r="25" spans="2:13" ht="15" customHeight="1">
      <c r="B25" s="31">
        <v>8</v>
      </c>
      <c r="C25" s="71" t="s">
        <v>35</v>
      </c>
      <c r="D25" s="30">
        <v>613200</v>
      </c>
      <c r="E25" s="1273">
        <v>17000</v>
      </c>
      <c r="F25" s="1273">
        <v>-2500</v>
      </c>
      <c r="G25" s="1274">
        <f t="shared" si="0"/>
        <v>14500</v>
      </c>
      <c r="H25" s="1278">
        <v>12490.41</v>
      </c>
      <c r="I25" s="1279">
        <f>'Obrazac 2 - analitika NP'!I81</f>
        <v>13000.720000000001</v>
      </c>
      <c r="J25" s="1212">
        <f t="shared" si="1"/>
        <v>0.8614075862068965</v>
      </c>
      <c r="K25" s="1213">
        <f t="shared" si="2"/>
        <v>0.96074755859675454</v>
      </c>
    </row>
    <row r="26" spans="2:13" ht="15" customHeight="1">
      <c r="B26" s="28">
        <v>9</v>
      </c>
      <c r="C26" s="71" t="s">
        <v>34</v>
      </c>
      <c r="D26" s="30">
        <v>613300</v>
      </c>
      <c r="E26" s="1273">
        <v>4000</v>
      </c>
      <c r="F26" s="1273">
        <v>-2200</v>
      </c>
      <c r="G26" s="1274">
        <f t="shared" si="0"/>
        <v>1800</v>
      </c>
      <c r="H26" s="1278">
        <v>1800</v>
      </c>
      <c r="I26" s="1279">
        <f>'Obrazac 2 - analitika NP'!I87</f>
        <v>3600</v>
      </c>
      <c r="J26" s="1212">
        <f t="shared" si="1"/>
        <v>1</v>
      </c>
      <c r="K26" s="1213">
        <f t="shared" si="2"/>
        <v>0.5</v>
      </c>
    </row>
    <row r="27" spans="2:13" ht="15" customHeight="1">
      <c r="B27" s="31">
        <v>10</v>
      </c>
      <c r="C27" s="71" t="s">
        <v>53</v>
      </c>
      <c r="D27" s="30">
        <v>613400</v>
      </c>
      <c r="E27" s="1273">
        <v>40000</v>
      </c>
      <c r="F27" s="1273">
        <v>-3500</v>
      </c>
      <c r="G27" s="1274">
        <f t="shared" si="0"/>
        <v>36500</v>
      </c>
      <c r="H27" s="1278">
        <v>35509.590000000004</v>
      </c>
      <c r="I27" s="1279">
        <f>'Obrazac 2 - analitika NP'!I100</f>
        <v>38536.339999999997</v>
      </c>
      <c r="J27" s="1212">
        <f t="shared" si="1"/>
        <v>0.97286547945205493</v>
      </c>
      <c r="K27" s="1213">
        <f t="shared" si="2"/>
        <v>0.92145725307592796</v>
      </c>
    </row>
    <row r="28" spans="2:13" ht="15" customHeight="1">
      <c r="B28" s="28">
        <v>11</v>
      </c>
      <c r="C28" s="71" t="s">
        <v>297</v>
      </c>
      <c r="D28" s="30">
        <v>613500</v>
      </c>
      <c r="E28" s="1273">
        <v>20000</v>
      </c>
      <c r="F28" s="1273">
        <v>-3000</v>
      </c>
      <c r="G28" s="1274">
        <f t="shared" si="0"/>
        <v>17000</v>
      </c>
      <c r="H28" s="1278">
        <v>13534.730000000001</v>
      </c>
      <c r="I28" s="1279">
        <f>'Obrazac 2 - analitika NP'!I135</f>
        <v>11823.77</v>
      </c>
      <c r="J28" s="1212">
        <f t="shared" si="1"/>
        <v>0.79616058823529423</v>
      </c>
      <c r="K28" s="1213">
        <f t="shared" si="2"/>
        <v>1.1447051152043723</v>
      </c>
    </row>
    <row r="29" spans="2:13" ht="15" customHeight="1">
      <c r="B29" s="31">
        <v>12</v>
      </c>
      <c r="C29" s="71" t="s">
        <v>42</v>
      </c>
      <c r="D29" s="30">
        <v>613600</v>
      </c>
      <c r="E29" s="1275">
        <v>24000</v>
      </c>
      <c r="F29" s="1275">
        <v>-4400</v>
      </c>
      <c r="G29" s="1276">
        <f t="shared" si="0"/>
        <v>19600</v>
      </c>
      <c r="H29" s="1280">
        <v>17840.099999999999</v>
      </c>
      <c r="I29" s="1279">
        <f>'Obrazac 2 - analitika NP'!I145</f>
        <v>24931.91</v>
      </c>
      <c r="J29" s="1212">
        <f t="shared" si="1"/>
        <v>0.91020918367346937</v>
      </c>
      <c r="K29" s="1213">
        <f t="shared" si="2"/>
        <v>0.71555287982348714</v>
      </c>
    </row>
    <row r="30" spans="2:13" ht="15" customHeight="1">
      <c r="B30" s="28">
        <v>13</v>
      </c>
      <c r="C30" s="71" t="s">
        <v>296</v>
      </c>
      <c r="D30" s="30">
        <v>613700</v>
      </c>
      <c r="E30" s="1275">
        <v>13000</v>
      </c>
      <c r="F30" s="1275">
        <v>-500</v>
      </c>
      <c r="G30" s="1276">
        <f t="shared" si="0"/>
        <v>12500</v>
      </c>
      <c r="H30" s="1280">
        <v>10678.470000000001</v>
      </c>
      <c r="I30" s="1279">
        <f>'Obrazac 2 - analitika NP'!I156</f>
        <v>9580.2199999999975</v>
      </c>
      <c r="J30" s="1212">
        <f t="shared" si="1"/>
        <v>0.85427760000000008</v>
      </c>
      <c r="K30" s="1213">
        <f t="shared" si="2"/>
        <v>1.1146372421510158</v>
      </c>
    </row>
    <row r="31" spans="2:13" ht="25.5" customHeight="1">
      <c r="B31" s="31">
        <v>14</v>
      </c>
      <c r="C31" s="71" t="s">
        <v>295</v>
      </c>
      <c r="D31" s="30">
        <v>613800</v>
      </c>
      <c r="E31" s="1275">
        <v>4000</v>
      </c>
      <c r="F31" s="1275">
        <v>-500</v>
      </c>
      <c r="G31" s="1276">
        <f t="shared" si="0"/>
        <v>3500</v>
      </c>
      <c r="H31" s="1280">
        <v>3135.58</v>
      </c>
      <c r="I31" s="1279">
        <f>'Obrazac 2 - analitika NP'!I170</f>
        <v>3668.16</v>
      </c>
      <c r="J31" s="1212">
        <f t="shared" si="1"/>
        <v>0.89588000000000001</v>
      </c>
      <c r="K31" s="1213">
        <f t="shared" si="2"/>
        <v>0.85481004100148306</v>
      </c>
    </row>
    <row r="32" spans="2:13" ht="15" customHeight="1">
      <c r="B32" s="28">
        <v>15</v>
      </c>
      <c r="C32" s="45" t="s">
        <v>32</v>
      </c>
      <c r="D32" s="30">
        <v>613900</v>
      </c>
      <c r="E32" s="1275">
        <v>141000</v>
      </c>
      <c r="F32" s="1275">
        <v>11000</v>
      </c>
      <c r="G32" s="1276">
        <f t="shared" si="0"/>
        <v>152000</v>
      </c>
      <c r="H32" s="1280">
        <v>139107.68145</v>
      </c>
      <c r="I32" s="1279">
        <f>'Obrazac 2 - analitika NP'!I180</f>
        <v>126576.47854999999</v>
      </c>
      <c r="J32" s="1212">
        <f t="shared" si="1"/>
        <v>0.91518211480263156</v>
      </c>
      <c r="K32" s="1213">
        <f t="shared" si="2"/>
        <v>1.0990010390836553</v>
      </c>
    </row>
    <row r="33" spans="2:11" ht="25.5" customHeight="1">
      <c r="B33" s="31">
        <v>16</v>
      </c>
      <c r="C33" s="44" t="s">
        <v>4</v>
      </c>
      <c r="D33" s="43">
        <v>614000</v>
      </c>
      <c r="E33" s="42">
        <f>SUM(E34:E41)</f>
        <v>0</v>
      </c>
      <c r="F33" s="42">
        <f>SUM(F34:F41)</f>
        <v>0</v>
      </c>
      <c r="G33" s="42">
        <f t="shared" si="0"/>
        <v>0</v>
      </c>
      <c r="H33" s="63">
        <f>SUM(H34:H41)</f>
        <v>0</v>
      </c>
      <c r="I33" s="50">
        <f>SUM(I34:I41)</f>
        <v>0</v>
      </c>
      <c r="J33" s="24" t="e">
        <f t="shared" si="1"/>
        <v>#DIV/0!</v>
      </c>
      <c r="K33" s="23" t="e">
        <f t="shared" si="2"/>
        <v>#DIV/0!</v>
      </c>
    </row>
    <row r="34" spans="2:11" ht="15" customHeight="1">
      <c r="B34" s="28">
        <v>17</v>
      </c>
      <c r="C34" s="39" t="s">
        <v>36</v>
      </c>
      <c r="D34" s="30">
        <v>614100</v>
      </c>
      <c r="E34" s="104"/>
      <c r="F34" s="104"/>
      <c r="G34" s="42">
        <f t="shared" si="0"/>
        <v>0</v>
      </c>
      <c r="H34" s="105"/>
      <c r="I34" s="103"/>
      <c r="J34" s="24" t="e">
        <f t="shared" si="1"/>
        <v>#DIV/0!</v>
      </c>
      <c r="K34" s="23" t="e">
        <f t="shared" si="2"/>
        <v>#DIV/0!</v>
      </c>
    </row>
    <row r="35" spans="2:11" ht="15" customHeight="1">
      <c r="B35" s="31">
        <v>18</v>
      </c>
      <c r="C35" s="39" t="s">
        <v>43</v>
      </c>
      <c r="D35" s="30">
        <v>614200</v>
      </c>
      <c r="E35" s="104"/>
      <c r="F35" s="104"/>
      <c r="G35" s="42">
        <f t="shared" si="0"/>
        <v>0</v>
      </c>
      <c r="H35" s="105"/>
      <c r="I35" s="103"/>
      <c r="J35" s="24" t="e">
        <f t="shared" si="1"/>
        <v>#DIV/0!</v>
      </c>
      <c r="K35" s="23" t="e">
        <f t="shared" si="2"/>
        <v>#DIV/0!</v>
      </c>
    </row>
    <row r="36" spans="2:11" ht="15" customHeight="1">
      <c r="B36" s="28">
        <v>19</v>
      </c>
      <c r="C36" s="39" t="s">
        <v>44</v>
      </c>
      <c r="D36" s="30">
        <v>614300</v>
      </c>
      <c r="E36" s="104"/>
      <c r="F36" s="104"/>
      <c r="G36" s="42">
        <f t="shared" si="0"/>
        <v>0</v>
      </c>
      <c r="H36" s="105"/>
      <c r="I36" s="103"/>
      <c r="J36" s="24" t="e">
        <f t="shared" si="1"/>
        <v>#DIV/0!</v>
      </c>
      <c r="K36" s="23" t="e">
        <f t="shared" si="2"/>
        <v>#DIV/0!</v>
      </c>
    </row>
    <row r="37" spans="2:11" ht="15" customHeight="1">
      <c r="B37" s="31">
        <v>20</v>
      </c>
      <c r="C37" s="45" t="s">
        <v>294</v>
      </c>
      <c r="D37" s="30">
        <v>614400</v>
      </c>
      <c r="E37" s="104"/>
      <c r="F37" s="104"/>
      <c r="G37" s="42">
        <f t="shared" si="0"/>
        <v>0</v>
      </c>
      <c r="H37" s="105"/>
      <c r="I37" s="103"/>
      <c r="J37" s="24" t="e">
        <f t="shared" si="1"/>
        <v>#DIV/0!</v>
      </c>
      <c r="K37" s="23" t="e">
        <f t="shared" si="2"/>
        <v>#DIV/0!</v>
      </c>
    </row>
    <row r="38" spans="2:11" ht="25.5" customHeight="1">
      <c r="B38" s="28">
        <v>21</v>
      </c>
      <c r="C38" s="99" t="s">
        <v>293</v>
      </c>
      <c r="D38" s="30">
        <v>614500</v>
      </c>
      <c r="E38" s="104"/>
      <c r="F38" s="104"/>
      <c r="G38" s="42">
        <f t="shared" si="0"/>
        <v>0</v>
      </c>
      <c r="H38" s="105"/>
      <c r="I38" s="103"/>
      <c r="J38" s="24" t="e">
        <f t="shared" si="1"/>
        <v>#DIV/0!</v>
      </c>
      <c r="K38" s="23" t="e">
        <f t="shared" si="2"/>
        <v>#DIV/0!</v>
      </c>
    </row>
    <row r="39" spans="2:11" ht="15" customHeight="1">
      <c r="B39" s="31">
        <v>22</v>
      </c>
      <c r="C39" s="45" t="s">
        <v>292</v>
      </c>
      <c r="D39" s="30">
        <v>614600</v>
      </c>
      <c r="E39" s="104"/>
      <c r="F39" s="104"/>
      <c r="G39" s="42">
        <f t="shared" si="0"/>
        <v>0</v>
      </c>
      <c r="H39" s="105"/>
      <c r="I39" s="103"/>
      <c r="J39" s="24" t="e">
        <f t="shared" si="1"/>
        <v>#DIV/0!</v>
      </c>
      <c r="K39" s="23" t="e">
        <f t="shared" si="2"/>
        <v>#DIV/0!</v>
      </c>
    </row>
    <row r="40" spans="2:11" ht="15" customHeight="1">
      <c r="B40" s="28">
        <v>23</v>
      </c>
      <c r="C40" s="39" t="s">
        <v>291</v>
      </c>
      <c r="D40" s="30">
        <v>614700</v>
      </c>
      <c r="E40" s="104"/>
      <c r="F40" s="104"/>
      <c r="G40" s="42">
        <f t="shared" si="0"/>
        <v>0</v>
      </c>
      <c r="H40" s="105"/>
      <c r="I40" s="103"/>
      <c r="J40" s="24" t="e">
        <f t="shared" si="1"/>
        <v>#DIV/0!</v>
      </c>
      <c r="K40" s="23" t="e">
        <f t="shared" si="2"/>
        <v>#DIV/0!</v>
      </c>
    </row>
    <row r="41" spans="2:11" ht="15" customHeight="1">
      <c r="B41" s="31">
        <v>24</v>
      </c>
      <c r="C41" s="72" t="s">
        <v>290</v>
      </c>
      <c r="D41" s="73">
        <v>614800</v>
      </c>
      <c r="E41" s="104"/>
      <c r="F41" s="104"/>
      <c r="G41" s="42">
        <f t="shared" si="0"/>
        <v>0</v>
      </c>
      <c r="H41" s="105"/>
      <c r="I41" s="103"/>
      <c r="J41" s="24" t="e">
        <f t="shared" si="1"/>
        <v>#DIV/0!</v>
      </c>
      <c r="K41" s="23" t="e">
        <f t="shared" si="2"/>
        <v>#DIV/0!</v>
      </c>
    </row>
    <row r="42" spans="2:11" ht="15" customHeight="1">
      <c r="B42" s="28">
        <v>25</v>
      </c>
      <c r="C42" s="72" t="s">
        <v>33</v>
      </c>
      <c r="D42" s="73">
        <v>614900</v>
      </c>
      <c r="E42" s="104"/>
      <c r="F42" s="104"/>
      <c r="G42" s="42"/>
      <c r="H42" s="101"/>
      <c r="I42" s="106"/>
      <c r="J42" s="24" t="e">
        <f t="shared" si="1"/>
        <v>#DIV/0!</v>
      </c>
      <c r="K42" s="23" t="e">
        <f t="shared" si="2"/>
        <v>#DIV/0!</v>
      </c>
    </row>
    <row r="43" spans="2:11" ht="15" customHeight="1">
      <c r="B43" s="31">
        <v>26</v>
      </c>
      <c r="C43" s="74" t="s">
        <v>5</v>
      </c>
      <c r="D43" s="75">
        <v>616000</v>
      </c>
      <c r="E43" s="42">
        <f>SUM(E44:E46)</f>
        <v>0</v>
      </c>
      <c r="F43" s="42">
        <f>SUM(F44:F46)</f>
        <v>0</v>
      </c>
      <c r="G43" s="42">
        <f t="shared" si="0"/>
        <v>0</v>
      </c>
      <c r="H43" s="42">
        <f>SUM(H44:H46)</f>
        <v>0</v>
      </c>
      <c r="I43" s="40">
        <f>SUM(I44:I46)</f>
        <v>0</v>
      </c>
      <c r="J43" s="24" t="e">
        <f t="shared" si="1"/>
        <v>#DIV/0!</v>
      </c>
      <c r="K43" s="23" t="e">
        <f t="shared" si="2"/>
        <v>#DIV/0!</v>
      </c>
    </row>
    <row r="44" spans="2:11" ht="15" customHeight="1">
      <c r="B44" s="28">
        <v>27</v>
      </c>
      <c r="C44" s="45" t="s">
        <v>289</v>
      </c>
      <c r="D44" s="30">
        <v>616100</v>
      </c>
      <c r="E44" s="104"/>
      <c r="F44" s="104"/>
      <c r="G44" s="42">
        <f t="shared" si="0"/>
        <v>0</v>
      </c>
      <c r="H44" s="105"/>
      <c r="I44" s="103"/>
      <c r="J44" s="24" t="e">
        <f t="shared" si="1"/>
        <v>#DIV/0!</v>
      </c>
      <c r="K44" s="23" t="e">
        <f t="shared" si="2"/>
        <v>#DIV/0!</v>
      </c>
    </row>
    <row r="45" spans="2:11" ht="15" customHeight="1">
      <c r="B45" s="31">
        <v>28</v>
      </c>
      <c r="C45" s="45" t="s">
        <v>288</v>
      </c>
      <c r="D45" s="30">
        <v>616200</v>
      </c>
      <c r="E45" s="104"/>
      <c r="F45" s="104"/>
      <c r="G45" s="42">
        <f t="shared" si="0"/>
        <v>0</v>
      </c>
      <c r="H45" s="105"/>
      <c r="I45" s="103"/>
      <c r="J45" s="24" t="e">
        <f t="shared" si="1"/>
        <v>#DIV/0!</v>
      </c>
      <c r="K45" s="23" t="e">
        <f t="shared" si="2"/>
        <v>#DIV/0!</v>
      </c>
    </row>
    <row r="46" spans="2:11" ht="15" customHeight="1">
      <c r="B46" s="28">
        <v>29</v>
      </c>
      <c r="C46" s="45" t="s">
        <v>287</v>
      </c>
      <c r="D46" s="30">
        <v>616300</v>
      </c>
      <c r="E46" s="104"/>
      <c r="F46" s="104"/>
      <c r="G46" s="42">
        <f t="shared" si="0"/>
        <v>0</v>
      </c>
      <c r="H46" s="105"/>
      <c r="I46" s="103"/>
      <c r="J46" s="24" t="e">
        <f t="shared" si="1"/>
        <v>#DIV/0!</v>
      </c>
      <c r="K46" s="23" t="e">
        <f t="shared" si="2"/>
        <v>#DIV/0!</v>
      </c>
    </row>
    <row r="47" spans="2:11" ht="15" customHeight="1">
      <c r="B47" s="28">
        <v>30</v>
      </c>
      <c r="C47" s="27" t="s">
        <v>6</v>
      </c>
      <c r="D47" s="36"/>
      <c r="E47" s="49">
        <f>SUM(E48+E55)</f>
        <v>2000</v>
      </c>
      <c r="F47" s="49">
        <f>SUM(F48+F55)</f>
        <v>8600</v>
      </c>
      <c r="G47" s="49">
        <f t="shared" si="0"/>
        <v>10600</v>
      </c>
      <c r="H47" s="1206">
        <f>SUM(H48+H55)</f>
        <v>10470.86</v>
      </c>
      <c r="I47" s="48">
        <f>SUM(I48+I55)</f>
        <v>3569.67</v>
      </c>
      <c r="J47" s="34">
        <f t="shared" si="1"/>
        <v>0.9878169811320755</v>
      </c>
      <c r="K47" s="33">
        <f t="shared" si="2"/>
        <v>2.9332851496076668</v>
      </c>
    </row>
    <row r="48" spans="2:11" ht="25.5" customHeight="1">
      <c r="B48" s="31">
        <v>31</v>
      </c>
      <c r="C48" s="44" t="s">
        <v>7</v>
      </c>
      <c r="D48" s="43">
        <v>821000</v>
      </c>
      <c r="E48" s="1276">
        <f>SUM(E49:E54)</f>
        <v>2000</v>
      </c>
      <c r="F48" s="1276">
        <f>SUM(F49:F54)</f>
        <v>8600</v>
      </c>
      <c r="G48" s="1276">
        <f t="shared" si="0"/>
        <v>10600</v>
      </c>
      <c r="H48" s="1216">
        <f>SUM(H49:H54)</f>
        <v>10470.86</v>
      </c>
      <c r="I48" s="1219">
        <f>SUM(I49:I54)</f>
        <v>3569.67</v>
      </c>
      <c r="J48" s="1212">
        <f t="shared" si="1"/>
        <v>0.9878169811320755</v>
      </c>
      <c r="K48" s="1213">
        <f t="shared" si="2"/>
        <v>2.9332851496076668</v>
      </c>
    </row>
    <row r="49" spans="2:11" ht="25.5" customHeight="1">
      <c r="B49" s="28">
        <v>32</v>
      </c>
      <c r="C49" s="47" t="s">
        <v>286</v>
      </c>
      <c r="D49" s="30">
        <v>821100</v>
      </c>
      <c r="E49" s="104"/>
      <c r="F49" s="104"/>
      <c r="G49" s="42">
        <f t="shared" si="0"/>
        <v>0</v>
      </c>
      <c r="H49" s="107"/>
      <c r="I49" s="108"/>
      <c r="J49" s="24" t="e">
        <f t="shared" si="1"/>
        <v>#DIV/0!</v>
      </c>
      <c r="K49" s="23" t="e">
        <f t="shared" si="2"/>
        <v>#DIV/0!</v>
      </c>
    </row>
    <row r="50" spans="2:11" ht="15" customHeight="1">
      <c r="B50" s="31">
        <v>33</v>
      </c>
      <c r="C50" s="45" t="s">
        <v>285</v>
      </c>
      <c r="D50" s="30">
        <v>821200</v>
      </c>
      <c r="E50" s="104"/>
      <c r="F50" s="104"/>
      <c r="G50" s="42">
        <f t="shared" si="0"/>
        <v>0</v>
      </c>
      <c r="H50" s="105"/>
      <c r="I50" s="103"/>
      <c r="J50" s="24" t="e">
        <f t="shared" si="1"/>
        <v>#DIV/0!</v>
      </c>
      <c r="K50" s="23" t="e">
        <f t="shared" si="2"/>
        <v>#DIV/0!</v>
      </c>
    </row>
    <row r="51" spans="2:11" ht="15" customHeight="1">
      <c r="B51" s="28">
        <v>34</v>
      </c>
      <c r="C51" s="45" t="s">
        <v>284</v>
      </c>
      <c r="D51" s="30">
        <v>821300</v>
      </c>
      <c r="E51" s="1275">
        <v>2000</v>
      </c>
      <c r="F51" s="1275">
        <v>8600</v>
      </c>
      <c r="G51" s="1276">
        <f t="shared" si="0"/>
        <v>10600</v>
      </c>
      <c r="H51" s="1280">
        <v>10470.86</v>
      </c>
      <c r="I51" s="1279">
        <f>'Obrazac 2 - analitika NP'!I267</f>
        <v>3569.67</v>
      </c>
      <c r="J51" s="24">
        <f t="shared" si="1"/>
        <v>0.9878169811320755</v>
      </c>
      <c r="K51" s="23">
        <f t="shared" si="2"/>
        <v>2.9332851496076668</v>
      </c>
    </row>
    <row r="52" spans="2:11" ht="15" customHeight="1">
      <c r="B52" s="31">
        <v>35</v>
      </c>
      <c r="C52" s="45" t="s">
        <v>283</v>
      </c>
      <c r="D52" s="30">
        <v>821400</v>
      </c>
      <c r="E52" s="104"/>
      <c r="F52" s="104"/>
      <c r="G52" s="42">
        <f t="shared" si="0"/>
        <v>0</v>
      </c>
      <c r="H52" s="105"/>
      <c r="I52" s="103"/>
      <c r="J52" s="24" t="e">
        <f t="shared" si="1"/>
        <v>#DIV/0!</v>
      </c>
      <c r="K52" s="23" t="e">
        <f t="shared" si="2"/>
        <v>#DIV/0!</v>
      </c>
    </row>
    <row r="53" spans="2:11" ht="15" customHeight="1">
      <c r="B53" s="28">
        <v>36</v>
      </c>
      <c r="C53" s="45" t="s">
        <v>282</v>
      </c>
      <c r="D53" s="30">
        <v>821500</v>
      </c>
      <c r="E53" s="104"/>
      <c r="F53" s="104"/>
      <c r="G53" s="42">
        <f t="shared" si="0"/>
        <v>0</v>
      </c>
      <c r="H53" s="105"/>
      <c r="I53" s="103"/>
      <c r="J53" s="24" t="e">
        <f t="shared" si="1"/>
        <v>#DIV/0!</v>
      </c>
      <c r="K53" s="23" t="e">
        <f t="shared" si="2"/>
        <v>#DIV/0!</v>
      </c>
    </row>
    <row r="54" spans="2:11" ht="15" customHeight="1">
      <c r="B54" s="31">
        <v>37</v>
      </c>
      <c r="C54" s="45" t="s">
        <v>281</v>
      </c>
      <c r="D54" s="30">
        <v>821600</v>
      </c>
      <c r="E54" s="104"/>
      <c r="F54" s="104"/>
      <c r="G54" s="42">
        <f t="shared" si="0"/>
        <v>0</v>
      </c>
      <c r="H54" s="105"/>
      <c r="I54" s="103"/>
      <c r="J54" s="24" t="e">
        <f t="shared" si="1"/>
        <v>#DIV/0!</v>
      </c>
      <c r="K54" s="23" t="e">
        <f t="shared" si="2"/>
        <v>#DIV/0!</v>
      </c>
    </row>
    <row r="55" spans="2:11" ht="15" customHeight="1">
      <c r="B55" s="28">
        <v>38</v>
      </c>
      <c r="C55" s="44" t="s">
        <v>8</v>
      </c>
      <c r="D55" s="43">
        <v>615000</v>
      </c>
      <c r="E55" s="42">
        <f>SUM(E56:E58)</f>
        <v>0</v>
      </c>
      <c r="F55" s="42">
        <f>SUM(F56:F58)</f>
        <v>0</v>
      </c>
      <c r="G55" s="42">
        <f t="shared" si="0"/>
        <v>0</v>
      </c>
      <c r="H55" s="65">
        <f>SUM(H56:H58)</f>
        <v>0</v>
      </c>
      <c r="I55" s="42">
        <f>SUM(I56:I58)</f>
        <v>0</v>
      </c>
      <c r="J55" s="24" t="e">
        <f t="shared" si="1"/>
        <v>#DIV/0!</v>
      </c>
      <c r="K55" s="23" t="e">
        <f t="shared" si="2"/>
        <v>#DIV/0!</v>
      </c>
    </row>
    <row r="56" spans="2:11" ht="15" customHeight="1">
      <c r="B56" s="31">
        <v>39</v>
      </c>
      <c r="C56" s="39" t="s">
        <v>280</v>
      </c>
      <c r="D56" s="41">
        <v>615100</v>
      </c>
      <c r="E56" s="104"/>
      <c r="F56" s="104"/>
      <c r="G56" s="42">
        <f t="shared" si="0"/>
        <v>0</v>
      </c>
      <c r="H56" s="105"/>
      <c r="I56" s="103"/>
      <c r="J56" s="24" t="e">
        <f t="shared" si="1"/>
        <v>#DIV/0!</v>
      </c>
      <c r="K56" s="23" t="e">
        <f t="shared" si="2"/>
        <v>#DIV/0!</v>
      </c>
    </row>
    <row r="57" spans="2:11" ht="25.5" customHeight="1">
      <c r="B57" s="28">
        <v>40</v>
      </c>
      <c r="C57" s="37" t="s">
        <v>45</v>
      </c>
      <c r="D57" s="30">
        <v>615200</v>
      </c>
      <c r="E57" s="104"/>
      <c r="F57" s="104"/>
      <c r="G57" s="42">
        <f t="shared" si="0"/>
        <v>0</v>
      </c>
      <c r="H57" s="105"/>
      <c r="I57" s="103"/>
      <c r="J57" s="24" t="e">
        <f t="shared" si="1"/>
        <v>#DIV/0!</v>
      </c>
      <c r="K57" s="23" t="e">
        <f t="shared" si="2"/>
        <v>#DIV/0!</v>
      </c>
    </row>
    <row r="58" spans="2:11" ht="15" customHeight="1">
      <c r="B58" s="31">
        <v>41</v>
      </c>
      <c r="C58" s="39" t="s">
        <v>279</v>
      </c>
      <c r="D58" s="30">
        <v>615300</v>
      </c>
      <c r="E58" s="109"/>
      <c r="F58" s="109"/>
      <c r="G58" s="29">
        <f t="shared" si="0"/>
        <v>0</v>
      </c>
      <c r="H58" s="110"/>
      <c r="I58" s="108"/>
      <c r="J58" s="24" t="e">
        <f t="shared" si="1"/>
        <v>#DIV/0!</v>
      </c>
      <c r="K58" s="23" t="e">
        <f t="shared" si="2"/>
        <v>#DIV/0!</v>
      </c>
    </row>
    <row r="59" spans="2:11" ht="15" customHeight="1">
      <c r="B59" s="28">
        <v>42</v>
      </c>
      <c r="C59" s="38" t="s">
        <v>9</v>
      </c>
      <c r="D59" s="36">
        <v>822000</v>
      </c>
      <c r="E59" s="35">
        <f>SUM(E60:E66)</f>
        <v>0</v>
      </c>
      <c r="F59" s="35">
        <f>SUM(F60:F66)</f>
        <v>0</v>
      </c>
      <c r="G59" s="35">
        <f t="shared" si="0"/>
        <v>0</v>
      </c>
      <c r="H59" s="66">
        <f>SUM(H60:H66)</f>
        <v>0</v>
      </c>
      <c r="I59" s="35">
        <f>SUM(I60:I66)</f>
        <v>0</v>
      </c>
      <c r="J59" s="34" t="e">
        <f t="shared" si="1"/>
        <v>#DIV/0!</v>
      </c>
      <c r="K59" s="33" t="e">
        <f t="shared" si="2"/>
        <v>#DIV/0!</v>
      </c>
    </row>
    <row r="60" spans="2:11" ht="15" customHeight="1">
      <c r="B60" s="31">
        <v>43</v>
      </c>
      <c r="C60" s="76" t="s">
        <v>278</v>
      </c>
      <c r="D60" s="73">
        <v>822100</v>
      </c>
      <c r="E60" s="109"/>
      <c r="F60" s="109"/>
      <c r="G60" s="29">
        <f t="shared" si="0"/>
        <v>0</v>
      </c>
      <c r="H60" s="110"/>
      <c r="I60" s="108"/>
      <c r="J60" s="24" t="e">
        <f t="shared" si="1"/>
        <v>#DIV/0!</v>
      </c>
      <c r="K60" s="23" t="e">
        <f t="shared" si="2"/>
        <v>#DIV/0!</v>
      </c>
    </row>
    <row r="61" spans="2:11" ht="25.5" customHeight="1">
      <c r="B61" s="28">
        <v>44</v>
      </c>
      <c r="C61" s="76" t="s">
        <v>277</v>
      </c>
      <c r="D61" s="73">
        <v>822200</v>
      </c>
      <c r="E61" s="109"/>
      <c r="F61" s="109"/>
      <c r="G61" s="29">
        <f t="shared" si="0"/>
        <v>0</v>
      </c>
      <c r="H61" s="110"/>
      <c r="I61" s="108"/>
      <c r="J61" s="24" t="e">
        <f t="shared" si="1"/>
        <v>#DIV/0!</v>
      </c>
      <c r="K61" s="23" t="e">
        <f t="shared" si="2"/>
        <v>#DIV/0!</v>
      </c>
    </row>
    <row r="62" spans="2:11" ht="15" customHeight="1">
      <c r="B62" s="31">
        <v>45</v>
      </c>
      <c r="C62" s="76" t="s">
        <v>276</v>
      </c>
      <c r="D62" s="73">
        <v>822300</v>
      </c>
      <c r="E62" s="109"/>
      <c r="F62" s="109"/>
      <c r="G62" s="29">
        <f t="shared" si="0"/>
        <v>0</v>
      </c>
      <c r="H62" s="110"/>
      <c r="I62" s="108"/>
      <c r="J62" s="24" t="e">
        <f t="shared" si="1"/>
        <v>#DIV/0!</v>
      </c>
      <c r="K62" s="23" t="e">
        <f t="shared" si="2"/>
        <v>#DIV/0!</v>
      </c>
    </row>
    <row r="63" spans="2:11" ht="15" customHeight="1">
      <c r="B63" s="28">
        <v>46</v>
      </c>
      <c r="C63" s="77" t="s">
        <v>275</v>
      </c>
      <c r="D63" s="73">
        <v>822400</v>
      </c>
      <c r="E63" s="109"/>
      <c r="F63" s="109"/>
      <c r="G63" s="29">
        <f t="shared" si="0"/>
        <v>0</v>
      </c>
      <c r="H63" s="110"/>
      <c r="I63" s="108"/>
      <c r="J63" s="24" t="e">
        <f t="shared" si="1"/>
        <v>#DIV/0!</v>
      </c>
      <c r="K63" s="23" t="e">
        <f t="shared" si="2"/>
        <v>#DIV/0!</v>
      </c>
    </row>
    <row r="64" spans="2:11" ht="25.5" customHeight="1">
      <c r="B64" s="31">
        <v>47</v>
      </c>
      <c r="C64" s="77" t="s">
        <v>37</v>
      </c>
      <c r="D64" s="73">
        <v>822500</v>
      </c>
      <c r="E64" s="109"/>
      <c r="F64" s="109"/>
      <c r="G64" s="29">
        <f t="shared" si="0"/>
        <v>0</v>
      </c>
      <c r="H64" s="110"/>
      <c r="I64" s="108"/>
      <c r="J64" s="24" t="e">
        <f t="shared" si="1"/>
        <v>#DIV/0!</v>
      </c>
      <c r="K64" s="23" t="e">
        <f t="shared" si="2"/>
        <v>#DIV/0!</v>
      </c>
    </row>
    <row r="65" spans="2:11" ht="15" customHeight="1">
      <c r="B65" s="28">
        <v>48</v>
      </c>
      <c r="C65" s="76" t="s">
        <v>274</v>
      </c>
      <c r="D65" s="73">
        <v>822600</v>
      </c>
      <c r="E65" s="109"/>
      <c r="F65" s="109"/>
      <c r="G65" s="29">
        <f t="shared" si="0"/>
        <v>0</v>
      </c>
      <c r="H65" s="110"/>
      <c r="I65" s="108"/>
      <c r="J65" s="24" t="e">
        <f t="shared" si="1"/>
        <v>#DIV/0!</v>
      </c>
      <c r="K65" s="23" t="e">
        <f t="shared" si="2"/>
        <v>#DIV/0!</v>
      </c>
    </row>
    <row r="66" spans="2:11" ht="15" customHeight="1">
      <c r="B66" s="31">
        <v>49</v>
      </c>
      <c r="C66" s="76" t="s">
        <v>273</v>
      </c>
      <c r="D66" s="73">
        <v>822700</v>
      </c>
      <c r="E66" s="109"/>
      <c r="F66" s="109"/>
      <c r="G66" s="29">
        <f t="shared" si="0"/>
        <v>0</v>
      </c>
      <c r="H66" s="110"/>
      <c r="I66" s="108"/>
      <c r="J66" s="24" t="e">
        <f t="shared" si="1"/>
        <v>#DIV/0!</v>
      </c>
      <c r="K66" s="23" t="e">
        <f t="shared" si="2"/>
        <v>#DIV/0!</v>
      </c>
    </row>
    <row r="67" spans="2:11" ht="15" customHeight="1">
      <c r="B67" s="28">
        <v>50</v>
      </c>
      <c r="C67" s="27" t="s">
        <v>10</v>
      </c>
      <c r="D67" s="36">
        <v>823000</v>
      </c>
      <c r="E67" s="35">
        <f>SUM(E68:E70)</f>
        <v>0</v>
      </c>
      <c r="F67" s="35">
        <f>SUM(F68:F70)</f>
        <v>0</v>
      </c>
      <c r="G67" s="35">
        <f t="shared" si="0"/>
        <v>0</v>
      </c>
      <c r="H67" s="66">
        <f>SUM(H68:H70)</f>
        <v>0</v>
      </c>
      <c r="I67" s="35">
        <f>SUM(I68:I70)</f>
        <v>0</v>
      </c>
      <c r="J67" s="34" t="e">
        <f t="shared" si="1"/>
        <v>#DIV/0!</v>
      </c>
      <c r="K67" s="33" t="e">
        <f t="shared" si="2"/>
        <v>#DIV/0!</v>
      </c>
    </row>
    <row r="68" spans="2:11" ht="15" customHeight="1">
      <c r="B68" s="31">
        <v>51</v>
      </c>
      <c r="C68" s="32" t="s">
        <v>272</v>
      </c>
      <c r="D68" s="30">
        <v>823100</v>
      </c>
      <c r="E68" s="109"/>
      <c r="F68" s="109"/>
      <c r="G68" s="29">
        <f t="shared" si="0"/>
        <v>0</v>
      </c>
      <c r="H68" s="110"/>
      <c r="I68" s="108"/>
      <c r="J68" s="24" t="e">
        <f t="shared" si="1"/>
        <v>#DIV/0!</v>
      </c>
      <c r="K68" s="23" t="e">
        <f t="shared" si="2"/>
        <v>#DIV/0!</v>
      </c>
    </row>
    <row r="69" spans="2:11" ht="15" customHeight="1">
      <c r="B69" s="28">
        <v>52</v>
      </c>
      <c r="C69" s="32" t="s">
        <v>271</v>
      </c>
      <c r="D69" s="30">
        <v>823200</v>
      </c>
      <c r="E69" s="109"/>
      <c r="F69" s="109"/>
      <c r="G69" s="29">
        <f t="shared" si="0"/>
        <v>0</v>
      </c>
      <c r="H69" s="110"/>
      <c r="I69" s="108"/>
      <c r="J69" s="24" t="e">
        <f t="shared" si="1"/>
        <v>#DIV/0!</v>
      </c>
      <c r="K69" s="23" t="e">
        <f t="shared" si="2"/>
        <v>#DIV/0!</v>
      </c>
    </row>
    <row r="70" spans="2:11" ht="15" customHeight="1">
      <c r="B70" s="31">
        <v>53</v>
      </c>
      <c r="C70" s="76" t="s">
        <v>270</v>
      </c>
      <c r="D70" s="73">
        <v>823300</v>
      </c>
      <c r="E70" s="109"/>
      <c r="F70" s="109"/>
      <c r="G70" s="29">
        <f t="shared" si="0"/>
        <v>0</v>
      </c>
      <c r="H70" s="110"/>
      <c r="I70" s="108"/>
      <c r="J70" s="24" t="e">
        <f t="shared" si="1"/>
        <v>#DIV/0!</v>
      </c>
      <c r="K70" s="23" t="e">
        <f t="shared" si="2"/>
        <v>#DIV/0!</v>
      </c>
    </row>
    <row r="71" spans="2:11" ht="15" customHeight="1">
      <c r="B71" s="31">
        <v>54</v>
      </c>
      <c r="C71" s="27" t="s">
        <v>267</v>
      </c>
      <c r="D71" s="26"/>
      <c r="E71" s="111"/>
      <c r="F71" s="111"/>
      <c r="G71" s="25">
        <f t="shared" si="0"/>
        <v>0</v>
      </c>
      <c r="H71" s="111"/>
      <c r="I71" s="111"/>
      <c r="J71" s="34" t="e">
        <f t="shared" si="1"/>
        <v>#DIV/0!</v>
      </c>
      <c r="K71" s="33" t="e">
        <f>SUM(H71/I71)</f>
        <v>#DIV/0!</v>
      </c>
    </row>
    <row r="72" spans="2:11" ht="18.75" customHeight="1">
      <c r="B72" s="28">
        <v>55</v>
      </c>
      <c r="C72" s="54" t="s">
        <v>11</v>
      </c>
      <c r="D72" s="53"/>
      <c r="E72" s="49">
        <f>SUM(E18+E71)</f>
        <v>596000</v>
      </c>
      <c r="F72" s="49">
        <f>SUM(F18+F71)</f>
        <v>0</v>
      </c>
      <c r="G72" s="49">
        <f>SUM(E72:F72)</f>
        <v>596000</v>
      </c>
      <c r="H72" s="62">
        <f>SUM(H18+H71)</f>
        <v>552915.58144999994</v>
      </c>
      <c r="I72" s="49">
        <f>SUM(I18+I71)</f>
        <v>547593.75855000003</v>
      </c>
      <c r="J72" s="34">
        <f>SUM(H72/G72)</f>
        <v>0.92771070713087234</v>
      </c>
      <c r="K72" s="33">
        <f>SUM(H72/I72)</f>
        <v>1.0097185601860983</v>
      </c>
    </row>
    <row r="73" spans="2:11" s="126" customFormat="1" ht="11.25" customHeight="1"/>
    <row r="74" spans="2:11" s="126" customFormat="1">
      <c r="C74" s="127"/>
      <c r="D74" s="128"/>
      <c r="E74" s="128"/>
      <c r="F74" s="128"/>
      <c r="G74" s="128"/>
      <c r="H74" s="129"/>
      <c r="I74" s="129" t="s">
        <v>103</v>
      </c>
      <c r="J74" s="128"/>
      <c r="K74" s="128"/>
    </row>
    <row r="75" spans="2:11" s="126" customFormat="1">
      <c r="C75" s="127"/>
      <c r="D75" s="128"/>
      <c r="E75" s="128"/>
      <c r="F75" s="128"/>
      <c r="G75" s="128"/>
      <c r="H75" s="130"/>
      <c r="I75" s="130" t="s">
        <v>26</v>
      </c>
      <c r="J75" s="1348"/>
      <c r="K75" s="1348"/>
    </row>
    <row r="76" spans="2:11" s="126" customFormat="1">
      <c r="C76" s="127"/>
      <c r="D76" s="128"/>
      <c r="E76" s="128"/>
      <c r="F76" s="128"/>
      <c r="G76" s="128"/>
      <c r="H76" s="128"/>
      <c r="I76" s="1335" t="s">
        <v>1688</v>
      </c>
      <c r="J76" s="131"/>
      <c r="K76" s="131"/>
    </row>
    <row r="77" spans="2:11" s="126" customFormat="1" ht="8.25" customHeight="1">
      <c r="C77" s="127"/>
      <c r="D77" s="128"/>
      <c r="E77" s="128"/>
      <c r="F77" s="128"/>
      <c r="G77" s="128"/>
      <c r="H77" s="128"/>
      <c r="I77" s="128"/>
      <c r="J77" s="131"/>
      <c r="K77" s="131"/>
    </row>
    <row r="78" spans="2:11" s="126" customFormat="1" ht="10.5" customHeight="1">
      <c r="C78" s="127"/>
      <c r="D78" s="128"/>
      <c r="E78" s="128"/>
      <c r="F78" s="128"/>
      <c r="G78" s="128"/>
      <c r="H78" s="128"/>
      <c r="I78" s="128"/>
      <c r="J78" s="131"/>
      <c r="K78" s="131"/>
    </row>
    <row r="79" spans="2:11" s="126" customFormat="1">
      <c r="C79" s="132"/>
      <c r="D79" s="128"/>
      <c r="E79" s="128"/>
      <c r="F79" s="128"/>
      <c r="G79" s="128"/>
      <c r="H79" s="128"/>
      <c r="I79" s="128"/>
      <c r="J79" s="128"/>
      <c r="K79" s="128"/>
    </row>
    <row r="80" spans="2:11" s="126" customFormat="1">
      <c r="C80" s="128"/>
      <c r="D80" s="128"/>
      <c r="E80" s="128"/>
      <c r="F80" s="128"/>
      <c r="G80" s="128"/>
      <c r="H80" s="128"/>
      <c r="I80" s="128"/>
      <c r="J80" s="128"/>
      <c r="K80" s="128"/>
    </row>
    <row r="81" spans="3:11" s="126" customFormat="1">
      <c r="C81" s="128"/>
      <c r="D81" s="128"/>
      <c r="E81" s="128"/>
      <c r="F81" s="128"/>
      <c r="G81" s="128"/>
      <c r="H81" s="128"/>
      <c r="I81" s="128"/>
      <c r="J81" s="128"/>
      <c r="K81" s="128"/>
    </row>
    <row r="82" spans="3:11">
      <c r="C82" s="21"/>
      <c r="D82" s="21"/>
      <c r="E82" s="21"/>
      <c r="F82" s="21"/>
      <c r="G82" s="21"/>
      <c r="H82" s="21"/>
      <c r="I82" s="21"/>
      <c r="J82" s="21"/>
      <c r="K82" s="21"/>
    </row>
    <row r="83" spans="3:11">
      <c r="C83" s="21"/>
      <c r="D83" s="21"/>
      <c r="E83" s="21"/>
      <c r="F83" s="21"/>
      <c r="G83" s="21"/>
      <c r="H83" s="21"/>
      <c r="I83" s="21"/>
      <c r="J83" s="21"/>
      <c r="K83" s="21"/>
    </row>
  </sheetData>
  <sheetProtection password="A868" sheet="1" objects="1" scenarios="1" selectLockedCells="1" selectUnlockedCells="1"/>
  <mergeCells count="4">
    <mergeCell ref="B13:K13"/>
    <mergeCell ref="B14:K14"/>
    <mergeCell ref="J75:K75"/>
    <mergeCell ref="C3:D3"/>
  </mergeCells>
  <pageMargins left="0.7" right="0.7" top="0.75" bottom="0.75" header="0.3" footer="0.3"/>
  <pageSetup paperSize="9" scale="9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O327"/>
  <sheetViews>
    <sheetView showGridLines="0" view="pageBreakPreview" zoomScale="90" zoomScaleNormal="100" zoomScaleSheetLayoutView="90" workbookViewId="0">
      <selection activeCell="M7" sqref="M7"/>
    </sheetView>
  </sheetViews>
  <sheetFormatPr defaultColWidth="8.69921875" defaultRowHeight="12.75" outlineLevelRow="1"/>
  <cols>
    <col min="1" max="1" width="2.69921875" style="931" customWidth="1"/>
    <col min="2" max="2" width="7.69921875" style="931" customWidth="1"/>
    <col min="3" max="3" width="30.69921875" style="931" customWidth="1"/>
    <col min="4" max="4" width="5.69921875" style="931" customWidth="1"/>
    <col min="5" max="7" width="9.69921875" style="931" customWidth="1"/>
    <col min="8" max="8" width="11.69921875" style="931" customWidth="1"/>
    <col min="9" max="9" width="10.69921875" style="931" customWidth="1"/>
    <col min="10" max="11" width="6.19921875" style="931" customWidth="1"/>
    <col min="12" max="16384" width="8.69921875" style="931"/>
  </cols>
  <sheetData>
    <row r="2" spans="2:11" ht="15">
      <c r="B2" s="925" t="s">
        <v>55</v>
      </c>
      <c r="C2" s="926"/>
      <c r="D2" s="927"/>
      <c r="E2" s="928"/>
      <c r="F2" s="928"/>
      <c r="G2" s="929"/>
      <c r="H2" s="930" t="s">
        <v>303</v>
      </c>
      <c r="I2" s="928"/>
      <c r="J2" s="928"/>
      <c r="K2" s="928"/>
    </row>
    <row r="3" spans="2:11" ht="30" customHeight="1">
      <c r="B3" s="932" t="s">
        <v>15</v>
      </c>
      <c r="C3" s="933" t="s">
        <v>1165</v>
      </c>
      <c r="D3" s="934"/>
      <c r="E3" s="935"/>
      <c r="F3" s="935"/>
      <c r="G3" s="936"/>
      <c r="H3" s="936" t="s">
        <v>31</v>
      </c>
      <c r="I3" s="937" t="s">
        <v>1166</v>
      </c>
      <c r="J3" s="928"/>
      <c r="K3" s="928"/>
    </row>
    <row r="4" spans="2:11" ht="15" customHeight="1">
      <c r="B4" s="932"/>
      <c r="C4" s="938"/>
      <c r="D4" s="934"/>
      <c r="E4" s="939"/>
      <c r="F4" s="939"/>
      <c r="G4" s="940"/>
      <c r="H4" s="940"/>
      <c r="I4" s="941"/>
      <c r="J4" s="942"/>
      <c r="K4" s="943"/>
    </row>
    <row r="5" spans="2:11" ht="15" customHeight="1">
      <c r="B5" s="944" t="s">
        <v>25</v>
      </c>
      <c r="C5" s="933" t="s">
        <v>1167</v>
      </c>
      <c r="D5" s="934"/>
      <c r="E5" s="939"/>
      <c r="F5" s="939"/>
      <c r="G5" s="936"/>
      <c r="H5" s="936" t="s">
        <v>20</v>
      </c>
      <c r="I5" s="945">
        <v>10</v>
      </c>
      <c r="J5" s="942"/>
      <c r="K5" s="943"/>
    </row>
    <row r="6" spans="2:11" ht="15" customHeight="1">
      <c r="B6" s="946"/>
      <c r="C6" s="947"/>
      <c r="D6" s="948"/>
      <c r="E6" s="949"/>
      <c r="F6" s="949"/>
      <c r="G6" s="936"/>
      <c r="H6" s="936"/>
      <c r="I6" s="950"/>
      <c r="J6" s="942"/>
      <c r="K6" s="943"/>
    </row>
    <row r="7" spans="2:11" ht="15" customHeight="1">
      <c r="B7" s="951" t="s">
        <v>16</v>
      </c>
      <c r="C7" s="937" t="s">
        <v>1168</v>
      </c>
      <c r="D7" s="948"/>
      <c r="E7" s="952"/>
      <c r="F7" s="952"/>
      <c r="G7" s="936"/>
      <c r="H7" s="936" t="s">
        <v>30</v>
      </c>
      <c r="I7" s="937"/>
      <c r="J7" s="942"/>
      <c r="K7" s="943"/>
    </row>
    <row r="8" spans="2:11" ht="15" customHeight="1">
      <c r="B8" s="951"/>
      <c r="C8" s="953"/>
      <c r="D8" s="948"/>
      <c r="E8" s="952"/>
      <c r="F8" s="952"/>
      <c r="G8" s="936"/>
      <c r="H8" s="936"/>
      <c r="I8" s="954"/>
      <c r="J8" s="955"/>
      <c r="K8" s="955"/>
    </row>
    <row r="9" spans="2:11" ht="15" customHeight="1">
      <c r="B9" s="956" t="s">
        <v>28</v>
      </c>
      <c r="C9" s="937" t="s">
        <v>1169</v>
      </c>
      <c r="D9" s="948"/>
      <c r="E9" s="952"/>
      <c r="F9" s="952"/>
      <c r="G9" s="957"/>
      <c r="H9" s="958" t="s">
        <v>23</v>
      </c>
      <c r="I9" s="959" t="s">
        <v>1637</v>
      </c>
      <c r="J9" s="955"/>
      <c r="K9" s="955"/>
    </row>
    <row r="10" spans="2:11" ht="15" customHeight="1">
      <c r="B10" s="951"/>
      <c r="C10" s="953"/>
      <c r="D10" s="948"/>
      <c r="E10" s="952"/>
      <c r="F10" s="952"/>
      <c r="G10" s="936"/>
      <c r="H10" s="958" t="s">
        <v>54</v>
      </c>
      <c r="I10" s="959" t="s">
        <v>22</v>
      </c>
      <c r="J10" s="955"/>
      <c r="K10" s="955"/>
    </row>
    <row r="11" spans="2:11" ht="15" customHeight="1">
      <c r="B11" s="956"/>
      <c r="C11" s="954"/>
      <c r="D11" s="960"/>
      <c r="E11" s="961"/>
      <c r="F11" s="961"/>
      <c r="G11" s="957"/>
      <c r="H11" s="958" t="s">
        <v>24</v>
      </c>
      <c r="I11" s="959" t="s">
        <v>22</v>
      </c>
      <c r="J11" s="962"/>
      <c r="K11" s="955"/>
    </row>
    <row r="12" spans="2:11" ht="15" customHeight="1">
      <c r="B12" s="963"/>
      <c r="C12" s="964"/>
      <c r="D12" s="963"/>
      <c r="E12" s="965"/>
      <c r="F12" s="965"/>
      <c r="G12" s="956"/>
      <c r="H12" s="966"/>
      <c r="I12" s="967"/>
      <c r="J12" s="962"/>
      <c r="K12" s="955"/>
    </row>
    <row r="13" spans="2:11" s="968" customFormat="1" ht="15" customHeight="1">
      <c r="B13" s="1353" t="s">
        <v>307</v>
      </c>
      <c r="C13" s="1353"/>
      <c r="D13" s="1353"/>
      <c r="E13" s="1353"/>
      <c r="F13" s="1353"/>
      <c r="G13" s="1353"/>
      <c r="H13" s="1353"/>
      <c r="I13" s="1353"/>
      <c r="J13" s="1353"/>
      <c r="K13" s="1353"/>
    </row>
    <row r="14" spans="2:11" s="968" customFormat="1" ht="15" customHeight="1">
      <c r="B14" s="1354" t="s">
        <v>1638</v>
      </c>
      <c r="C14" s="1354"/>
      <c r="D14" s="1354"/>
      <c r="E14" s="1354"/>
      <c r="F14" s="1354"/>
      <c r="G14" s="1354"/>
      <c r="H14" s="1354"/>
      <c r="I14" s="1354"/>
      <c r="J14" s="1354"/>
      <c r="K14" s="1354"/>
    </row>
    <row r="15" spans="2:11" ht="15" customHeight="1">
      <c r="B15" s="969"/>
      <c r="C15" s="970"/>
      <c r="D15" s="970"/>
      <c r="E15" s="971"/>
      <c r="F15" s="971"/>
      <c r="G15" s="971"/>
      <c r="H15" s="966"/>
      <c r="I15" s="972"/>
      <c r="J15" s="972"/>
      <c r="K15" s="973" t="s">
        <v>58</v>
      </c>
    </row>
    <row r="16" spans="2:11" ht="96" customHeight="1">
      <c r="B16" s="974" t="s">
        <v>268</v>
      </c>
      <c r="C16" s="974" t="s">
        <v>107</v>
      </c>
      <c r="D16" s="974" t="s">
        <v>106</v>
      </c>
      <c r="E16" s="975" t="s">
        <v>305</v>
      </c>
      <c r="F16" s="975" t="s">
        <v>14</v>
      </c>
      <c r="G16" s="975" t="s">
        <v>52</v>
      </c>
      <c r="H16" s="976" t="s">
        <v>301</v>
      </c>
      <c r="I16" s="977" t="s">
        <v>104</v>
      </c>
      <c r="J16" s="977" t="s">
        <v>306</v>
      </c>
      <c r="K16" s="977" t="s">
        <v>13</v>
      </c>
    </row>
    <row r="17" spans="2:15" ht="12" customHeight="1">
      <c r="B17" s="978">
        <v>1</v>
      </c>
      <c r="C17" s="978">
        <v>2</v>
      </c>
      <c r="D17" s="978">
        <v>3</v>
      </c>
      <c r="E17" s="979">
        <v>4</v>
      </c>
      <c r="F17" s="979">
        <v>5</v>
      </c>
      <c r="G17" s="979" t="s">
        <v>12</v>
      </c>
      <c r="H17" s="980">
        <v>7</v>
      </c>
      <c r="I17" s="981">
        <v>8</v>
      </c>
      <c r="J17" s="981">
        <v>9</v>
      </c>
      <c r="K17" s="981">
        <v>10</v>
      </c>
    </row>
    <row r="18" spans="2:15" s="990" customFormat="1" ht="18.75" customHeight="1">
      <c r="B18" s="982">
        <v>1</v>
      </c>
      <c r="C18" s="983" t="s">
        <v>0</v>
      </c>
      <c r="D18" s="984"/>
      <c r="E18" s="985">
        <f>SUM(E19+E263+E303+E311)</f>
        <v>596000</v>
      </c>
      <c r="F18" s="985">
        <f>SUM(F19+F263+F303+F311)</f>
        <v>0</v>
      </c>
      <c r="G18" s="985">
        <f>SUM(E18:F18)</f>
        <v>596000</v>
      </c>
      <c r="H18" s="986">
        <f>SUM(H19+H263+H303+H311)</f>
        <v>552915.58144999994</v>
      </c>
      <c r="I18" s="987">
        <f>SUM(I19+I263+I303+I311)</f>
        <v>547593.75855000003</v>
      </c>
      <c r="J18" s="988">
        <f t="shared" ref="J18:J315" si="0">SUM(H18/G18)</f>
        <v>0.92771070713087234</v>
      </c>
      <c r="K18" s="989">
        <f t="shared" ref="K18:K314" si="1">SUM(H18/I18)</f>
        <v>1.0097185601860983</v>
      </c>
    </row>
    <row r="19" spans="2:15" s="990" customFormat="1" ht="18.75" customHeight="1">
      <c r="B19" s="991">
        <v>2</v>
      </c>
      <c r="C19" s="983" t="s">
        <v>1</v>
      </c>
      <c r="D19" s="984">
        <v>610000</v>
      </c>
      <c r="E19" s="985">
        <f>SUM(E20+E65+E249+E259)</f>
        <v>594000</v>
      </c>
      <c r="F19" s="985">
        <f>SUM(F20+F65+F249+F259)</f>
        <v>-8600</v>
      </c>
      <c r="G19" s="985">
        <f t="shared" ref="G19:G315" si="2">SUM(E19:F19)</f>
        <v>585400</v>
      </c>
      <c r="H19" s="986">
        <f>SUM(H20+H65+H249+H259)</f>
        <v>542444.72144999995</v>
      </c>
      <c r="I19" s="987">
        <f>SUM(I20+I65+I249+I259)</f>
        <v>544024.08854999999</v>
      </c>
      <c r="J19" s="988">
        <f>SUM(H19/G19)</f>
        <v>0.92662234617355643</v>
      </c>
      <c r="K19" s="989">
        <f t="shared" si="1"/>
        <v>0.99709688020578358</v>
      </c>
      <c r="N19" s="1119"/>
      <c r="O19" s="1119"/>
    </row>
    <row r="20" spans="2:15" s="990" customFormat="1" ht="15" customHeight="1">
      <c r="B20" s="992">
        <v>3</v>
      </c>
      <c r="C20" s="993" t="s">
        <v>2</v>
      </c>
      <c r="D20" s="994">
        <v>611000</v>
      </c>
      <c r="E20" s="995">
        <f>E21+E39</f>
        <v>281000</v>
      </c>
      <c r="F20" s="995">
        <f t="shared" ref="F20:G20" si="3">F21+F39</f>
        <v>-2000</v>
      </c>
      <c r="G20" s="995">
        <f t="shared" si="3"/>
        <v>279000</v>
      </c>
      <c r="H20" s="996">
        <f>H21+H39</f>
        <v>271180.78999999998</v>
      </c>
      <c r="I20" s="996">
        <f>I21+I39</f>
        <v>269013.43</v>
      </c>
      <c r="J20" s="997">
        <f>SUM(H20/G20)</f>
        <v>0.97197415770609308</v>
      </c>
      <c r="K20" s="998">
        <f t="shared" si="1"/>
        <v>1.0080566981358514</v>
      </c>
    </row>
    <row r="21" spans="2:15" s="966" customFormat="1" ht="15" customHeight="1">
      <c r="B21" s="999">
        <v>4</v>
      </c>
      <c r="C21" s="1000" t="s">
        <v>300</v>
      </c>
      <c r="D21" s="1001">
        <v>611100</v>
      </c>
      <c r="E21" s="1002">
        <f>SUM(E22:E38)</f>
        <v>251000</v>
      </c>
      <c r="F21" s="1002">
        <f>SUM(F22:F38)</f>
        <v>0</v>
      </c>
      <c r="G21" s="1002">
        <f>SUM(G22:G38)</f>
        <v>251000</v>
      </c>
      <c r="H21" s="1003">
        <f>SUM(H22:H38)</f>
        <v>248816.33999999997</v>
      </c>
      <c r="I21" s="1003">
        <f>SUM(I22:I38)</f>
        <v>245748.58000000002</v>
      </c>
      <c r="J21" s="1004">
        <f>SUM(H21/G21)</f>
        <v>0.99130015936254967</v>
      </c>
      <c r="K21" s="1005">
        <f t="shared" si="1"/>
        <v>1.0124833274723295</v>
      </c>
    </row>
    <row r="22" spans="2:15" ht="15" customHeight="1" outlineLevel="1">
      <c r="B22" s="1120" t="s">
        <v>1171</v>
      </c>
      <c r="C22" s="1121" t="s">
        <v>1172</v>
      </c>
      <c r="D22" s="1122">
        <v>611111</v>
      </c>
      <c r="E22" s="1123">
        <v>122900</v>
      </c>
      <c r="F22" s="1130"/>
      <c r="G22" s="1123">
        <f>E22+F22</f>
        <v>122900</v>
      </c>
      <c r="H22" s="1125">
        <v>122612.04999999999</v>
      </c>
      <c r="I22" s="1126">
        <v>121236.89000000001</v>
      </c>
      <c r="J22" s="1009">
        <f>(H22/G22)</f>
        <v>0.99765703824247343</v>
      </c>
      <c r="K22" s="1010">
        <f>H22/I22</f>
        <v>1.0113427521936595</v>
      </c>
    </row>
    <row r="23" spans="2:15" ht="15" customHeight="1" outlineLevel="1">
      <c r="B23" s="1120" t="s">
        <v>1173</v>
      </c>
      <c r="C23" s="1121" t="s">
        <v>1174</v>
      </c>
      <c r="D23" s="1122">
        <v>611112</v>
      </c>
      <c r="E23" s="1123"/>
      <c r="F23" s="1130"/>
      <c r="G23" s="1123">
        <f t="shared" ref="G23:G64" si="4">E23+F23</f>
        <v>0</v>
      </c>
      <c r="H23" s="1127"/>
      <c r="I23" s="1126"/>
      <c r="J23" s="1009" t="e">
        <f t="shared" ref="J23:J64" si="5">(H23/G23)</f>
        <v>#DIV/0!</v>
      </c>
      <c r="K23" s="1010" t="e">
        <f t="shared" ref="K23:K64" si="6">H23/I23</f>
        <v>#DIV/0!</v>
      </c>
    </row>
    <row r="24" spans="2:15" ht="15" customHeight="1" outlineLevel="1">
      <c r="B24" s="1120" t="s">
        <v>1175</v>
      </c>
      <c r="C24" s="1121" t="s">
        <v>1176</v>
      </c>
      <c r="D24" s="1122">
        <v>611113</v>
      </c>
      <c r="E24" s="1123"/>
      <c r="F24" s="1130"/>
      <c r="G24" s="1123">
        <f t="shared" si="4"/>
        <v>0</v>
      </c>
      <c r="H24" s="1127"/>
      <c r="I24" s="1126"/>
      <c r="J24" s="1009" t="e">
        <f t="shared" si="5"/>
        <v>#DIV/0!</v>
      </c>
      <c r="K24" s="1010" t="e">
        <f t="shared" si="6"/>
        <v>#DIV/0!</v>
      </c>
    </row>
    <row r="25" spans="2:15" ht="15" customHeight="1" outlineLevel="1">
      <c r="B25" s="1120" t="s">
        <v>1177</v>
      </c>
      <c r="C25" s="1121" t="s">
        <v>1178</v>
      </c>
      <c r="D25" s="1122">
        <v>611114</v>
      </c>
      <c r="E25" s="1123">
        <v>600</v>
      </c>
      <c r="F25" s="1123">
        <v>350</v>
      </c>
      <c r="G25" s="1123">
        <f t="shared" si="4"/>
        <v>950</v>
      </c>
      <c r="H25" s="1125">
        <v>940.91</v>
      </c>
      <c r="I25" s="1126">
        <v>1492.88</v>
      </c>
      <c r="J25" s="1009">
        <f t="shared" si="5"/>
        <v>0.99043157894736844</v>
      </c>
      <c r="K25" s="1010">
        <f t="shared" si="6"/>
        <v>0.63026499115803003</v>
      </c>
      <c r="L25" s="1128"/>
      <c r="M25" s="1128"/>
    </row>
    <row r="26" spans="2:15" ht="15" customHeight="1" outlineLevel="1">
      <c r="B26" s="1120" t="s">
        <v>1179</v>
      </c>
      <c r="C26" s="1121" t="s">
        <v>1180</v>
      </c>
      <c r="D26" s="1122">
        <v>611115</v>
      </c>
      <c r="E26" s="1123">
        <v>15000</v>
      </c>
      <c r="F26" s="1123">
        <v>-350</v>
      </c>
      <c r="G26" s="1123">
        <f t="shared" si="4"/>
        <v>14650</v>
      </c>
      <c r="H26" s="1125">
        <v>14633.92</v>
      </c>
      <c r="I26" s="1126">
        <v>14866.460000000001</v>
      </c>
      <c r="J26" s="1009">
        <f t="shared" si="5"/>
        <v>0.99890238907849827</v>
      </c>
      <c r="K26" s="1010">
        <f t="shared" si="6"/>
        <v>0.98435807852037405</v>
      </c>
    </row>
    <row r="27" spans="2:15" ht="15" customHeight="1" outlineLevel="1">
      <c r="B27" s="1120" t="s">
        <v>1181</v>
      </c>
      <c r="C27" s="1121" t="s">
        <v>1182</v>
      </c>
      <c r="D27" s="1129">
        <v>611116</v>
      </c>
      <c r="E27" s="1130"/>
      <c r="F27" s="1130"/>
      <c r="G27" s="1123">
        <f t="shared" si="4"/>
        <v>0</v>
      </c>
      <c r="H27" s="1127"/>
      <c r="I27" s="1126"/>
      <c r="J27" s="1009" t="e">
        <f t="shared" si="5"/>
        <v>#DIV/0!</v>
      </c>
      <c r="K27" s="1010" t="e">
        <f t="shared" si="6"/>
        <v>#DIV/0!</v>
      </c>
    </row>
    <row r="28" spans="2:15" ht="15" customHeight="1" outlineLevel="1">
      <c r="B28" s="1120" t="s">
        <v>1183</v>
      </c>
      <c r="C28" s="1121" t="s">
        <v>1184</v>
      </c>
      <c r="D28" s="1122">
        <v>611117</v>
      </c>
      <c r="E28" s="1123">
        <v>4000</v>
      </c>
      <c r="F28" s="1130"/>
      <c r="G28" s="1123">
        <f t="shared" si="4"/>
        <v>4000</v>
      </c>
      <c r="H28" s="1125">
        <v>3964.7999999999997</v>
      </c>
      <c r="I28" s="1126">
        <v>3890.4300000000003</v>
      </c>
      <c r="J28" s="1009">
        <f t="shared" si="5"/>
        <v>0.99119999999999997</v>
      </c>
      <c r="K28" s="1010">
        <f t="shared" si="6"/>
        <v>1.0191161388329824</v>
      </c>
    </row>
    <row r="29" spans="2:15" ht="15" customHeight="1" outlineLevel="1">
      <c r="B29" s="1120" t="s">
        <v>1185</v>
      </c>
      <c r="C29" s="1121" t="s">
        <v>1186</v>
      </c>
      <c r="D29" s="1122">
        <v>611118</v>
      </c>
      <c r="E29" s="1130"/>
      <c r="F29" s="1130"/>
      <c r="G29" s="1123">
        <f t="shared" si="4"/>
        <v>0</v>
      </c>
      <c r="H29" s="1127"/>
      <c r="I29" s="1126"/>
      <c r="J29" s="1009" t="e">
        <f t="shared" si="5"/>
        <v>#DIV/0!</v>
      </c>
      <c r="K29" s="1010" t="e">
        <f t="shared" si="6"/>
        <v>#DIV/0!</v>
      </c>
    </row>
    <row r="30" spans="2:15" ht="15" customHeight="1" outlineLevel="1">
      <c r="B30" s="1120" t="s">
        <v>1187</v>
      </c>
      <c r="C30" s="1121" t="s">
        <v>1188</v>
      </c>
      <c r="D30" s="1122">
        <v>611119</v>
      </c>
      <c r="E30" s="1130"/>
      <c r="F30" s="1130"/>
      <c r="G30" s="1123">
        <f t="shared" si="4"/>
        <v>0</v>
      </c>
      <c r="H30" s="1127"/>
      <c r="I30" s="1126"/>
      <c r="J30" s="1009" t="e">
        <f t="shared" si="5"/>
        <v>#DIV/0!</v>
      </c>
      <c r="K30" s="1010" t="e">
        <f t="shared" si="6"/>
        <v>#DIV/0!</v>
      </c>
    </row>
    <row r="31" spans="2:15" ht="15" customHeight="1" outlineLevel="1">
      <c r="B31" s="1120" t="s">
        <v>1189</v>
      </c>
      <c r="C31" s="1121" t="s">
        <v>1190</v>
      </c>
      <c r="D31" s="1122">
        <v>611122</v>
      </c>
      <c r="E31" s="1123">
        <v>12000</v>
      </c>
      <c r="F31" s="1130"/>
      <c r="G31" s="1123">
        <f t="shared" si="4"/>
        <v>12000</v>
      </c>
      <c r="H31" s="1125">
        <v>11676.250000000002</v>
      </c>
      <c r="I31" s="1126">
        <v>11480.71</v>
      </c>
      <c r="J31" s="1009">
        <f t="shared" si="5"/>
        <v>0.97302083333333345</v>
      </c>
      <c r="K31" s="1010">
        <f t="shared" si="6"/>
        <v>1.0170320476695258</v>
      </c>
    </row>
    <row r="32" spans="2:15" ht="15" customHeight="1" outlineLevel="1">
      <c r="B32" s="1120" t="s">
        <v>1191</v>
      </c>
      <c r="C32" s="1121" t="s">
        <v>1192</v>
      </c>
      <c r="D32" s="1129">
        <v>611123</v>
      </c>
      <c r="E32" s="1123">
        <v>52000</v>
      </c>
      <c r="F32" s="1130"/>
      <c r="G32" s="1123">
        <f t="shared" si="4"/>
        <v>52000</v>
      </c>
      <c r="H32" s="1125">
        <v>51640.71</v>
      </c>
      <c r="I32" s="1126">
        <v>50989.14</v>
      </c>
      <c r="J32" s="1009">
        <f t="shared" si="5"/>
        <v>0.9930905769230769</v>
      </c>
      <c r="K32" s="1010">
        <f t="shared" si="6"/>
        <v>1.0127786034437922</v>
      </c>
    </row>
    <row r="33" spans="2:11" ht="15" customHeight="1" outlineLevel="1">
      <c r="B33" s="1120" t="s">
        <v>1193</v>
      </c>
      <c r="C33" s="1121" t="s">
        <v>1194</v>
      </c>
      <c r="D33" s="1122">
        <v>611124</v>
      </c>
      <c r="E33" s="1123">
        <v>37500</v>
      </c>
      <c r="F33" s="1130"/>
      <c r="G33" s="1123">
        <f t="shared" si="4"/>
        <v>37500</v>
      </c>
      <c r="H33" s="1125">
        <v>37046.620000000003</v>
      </c>
      <c r="I33" s="1126">
        <v>36579.15</v>
      </c>
      <c r="J33" s="1009">
        <f t="shared" si="5"/>
        <v>0.98790986666666669</v>
      </c>
      <c r="K33" s="1010">
        <f t="shared" si="6"/>
        <v>1.0127796846017472</v>
      </c>
    </row>
    <row r="34" spans="2:11" ht="15" customHeight="1" outlineLevel="1">
      <c r="B34" s="1120" t="s">
        <v>1195</v>
      </c>
      <c r="C34" s="1121" t="s">
        <v>1196</v>
      </c>
      <c r="D34" s="1122">
        <v>611125</v>
      </c>
      <c r="E34" s="1123">
        <v>4700</v>
      </c>
      <c r="F34" s="1130"/>
      <c r="G34" s="1123">
        <f t="shared" si="4"/>
        <v>4700</v>
      </c>
      <c r="H34" s="1125">
        <v>4490.49</v>
      </c>
      <c r="I34" s="1126">
        <v>4505.5</v>
      </c>
      <c r="J34" s="1009">
        <f t="shared" si="5"/>
        <v>0.95542340425531913</v>
      </c>
      <c r="K34" s="1010">
        <f t="shared" si="6"/>
        <v>0.99666851625790698</v>
      </c>
    </row>
    <row r="35" spans="2:11" ht="15" customHeight="1" outlineLevel="1">
      <c r="B35" s="1120" t="s">
        <v>1197</v>
      </c>
      <c r="C35" s="1121" t="s">
        <v>1198</v>
      </c>
      <c r="D35" s="1122">
        <v>611126</v>
      </c>
      <c r="E35" s="1130"/>
      <c r="F35" s="1130"/>
      <c r="G35" s="1123">
        <f t="shared" si="4"/>
        <v>0</v>
      </c>
      <c r="H35" s="1127"/>
      <c r="I35" s="1126"/>
      <c r="J35" s="1009" t="e">
        <f t="shared" si="5"/>
        <v>#DIV/0!</v>
      </c>
      <c r="K35" s="1010" t="e">
        <f t="shared" si="6"/>
        <v>#DIV/0!</v>
      </c>
    </row>
    <row r="36" spans="2:11" ht="15" customHeight="1" outlineLevel="1">
      <c r="B36" s="1120" t="s">
        <v>1199</v>
      </c>
      <c r="C36" s="1121" t="s">
        <v>1200</v>
      </c>
      <c r="D36" s="1122">
        <v>611127</v>
      </c>
      <c r="E36" s="1130"/>
      <c r="F36" s="1130"/>
      <c r="G36" s="1123">
        <f t="shared" si="4"/>
        <v>0</v>
      </c>
      <c r="H36" s="1127"/>
      <c r="I36" s="1126"/>
      <c r="J36" s="1009" t="e">
        <f t="shared" si="5"/>
        <v>#DIV/0!</v>
      </c>
      <c r="K36" s="1010" t="e">
        <f t="shared" si="6"/>
        <v>#DIV/0!</v>
      </c>
    </row>
    <row r="37" spans="2:11" ht="15" customHeight="1" outlineLevel="1">
      <c r="B37" s="1120" t="s">
        <v>1201</v>
      </c>
      <c r="C37" s="1131" t="s">
        <v>1202</v>
      </c>
      <c r="D37" s="1122">
        <v>611132</v>
      </c>
      <c r="E37" s="1123">
        <v>800</v>
      </c>
      <c r="F37" s="1130"/>
      <c r="G37" s="1123">
        <f t="shared" si="4"/>
        <v>800</v>
      </c>
      <c r="H37" s="1125">
        <v>716.2299999999999</v>
      </c>
      <c r="I37" s="1126">
        <v>707.42</v>
      </c>
      <c r="J37" s="1009">
        <f t="shared" si="5"/>
        <v>0.8952874999999999</v>
      </c>
      <c r="K37" s="1010">
        <f t="shared" si="6"/>
        <v>1.0124537050125808</v>
      </c>
    </row>
    <row r="38" spans="2:11" ht="15" customHeight="1" outlineLevel="1">
      <c r="B38" s="1120" t="s">
        <v>1203</v>
      </c>
      <c r="C38" s="1121" t="s">
        <v>1204</v>
      </c>
      <c r="D38" s="1122">
        <v>611141</v>
      </c>
      <c r="E38" s="1123">
        <v>1500</v>
      </c>
      <c r="F38" s="1130"/>
      <c r="G38" s="1123">
        <f t="shared" si="4"/>
        <v>1500</v>
      </c>
      <c r="H38" s="1125">
        <v>1094.3599999999999</v>
      </c>
      <c r="I38" s="1126"/>
      <c r="J38" s="1009">
        <f t="shared" si="5"/>
        <v>0.7295733333333333</v>
      </c>
      <c r="K38" s="1010" t="e">
        <f t="shared" si="6"/>
        <v>#DIV/0!</v>
      </c>
    </row>
    <row r="39" spans="2:11" s="1017" customFormat="1" ht="15" customHeight="1">
      <c r="B39" s="1012">
        <v>5</v>
      </c>
      <c r="C39" s="1013" t="s">
        <v>299</v>
      </c>
      <c r="D39" s="1014">
        <v>611200</v>
      </c>
      <c r="E39" s="1015">
        <f>SUM(E40:E64)</f>
        <v>30000</v>
      </c>
      <c r="F39" s="1015">
        <f t="shared" ref="F39:I39" si="7">SUM(F40:F64)</f>
        <v>-2000</v>
      </c>
      <c r="G39" s="1015">
        <f t="shared" si="7"/>
        <v>28000</v>
      </c>
      <c r="H39" s="1016">
        <f t="shared" si="7"/>
        <v>22364.45</v>
      </c>
      <c r="I39" s="1016">
        <f t="shared" si="7"/>
        <v>23264.85</v>
      </c>
      <c r="J39" s="1004">
        <f t="shared" si="0"/>
        <v>0.79873035714285712</v>
      </c>
      <c r="K39" s="1005">
        <f t="shared" si="1"/>
        <v>0.96129783772515198</v>
      </c>
    </row>
    <row r="40" spans="2:11" ht="15" customHeight="1" outlineLevel="1">
      <c r="B40" s="1132" t="s">
        <v>1205</v>
      </c>
      <c r="C40" s="1121" t="s">
        <v>1206</v>
      </c>
      <c r="D40" s="1122">
        <v>611211</v>
      </c>
      <c r="E40" s="1133">
        <v>3960</v>
      </c>
      <c r="F40" s="1282">
        <v>-1450</v>
      </c>
      <c r="G40" s="1123">
        <f t="shared" si="4"/>
        <v>2510</v>
      </c>
      <c r="H40" s="1125">
        <v>2443.8400000000006</v>
      </c>
      <c r="I40" s="1126">
        <v>2990.9500000000007</v>
      </c>
      <c r="J40" s="1009">
        <f t="shared" si="5"/>
        <v>0.97364143426294847</v>
      </c>
      <c r="K40" s="1010">
        <f t="shared" si="6"/>
        <v>0.81707818586067971</v>
      </c>
    </row>
    <row r="41" spans="2:11" ht="15" customHeight="1" outlineLevel="1">
      <c r="B41" s="1132" t="s">
        <v>1207</v>
      </c>
      <c r="C41" s="1121" t="s">
        <v>1208</v>
      </c>
      <c r="D41" s="1122">
        <v>611212</v>
      </c>
      <c r="E41" s="1135"/>
      <c r="F41" s="1283"/>
      <c r="G41" s="1123">
        <f t="shared" si="4"/>
        <v>0</v>
      </c>
      <c r="H41" s="1125"/>
      <c r="I41" s="1126"/>
      <c r="J41" s="1009" t="e">
        <f t="shared" si="5"/>
        <v>#DIV/0!</v>
      </c>
      <c r="K41" s="1010" t="e">
        <f t="shared" si="6"/>
        <v>#DIV/0!</v>
      </c>
    </row>
    <row r="42" spans="2:11" ht="15" customHeight="1" outlineLevel="1">
      <c r="B42" s="1132" t="s">
        <v>1209</v>
      </c>
      <c r="C42" s="1121" t="s">
        <v>1210</v>
      </c>
      <c r="D42" s="1122">
        <v>611213</v>
      </c>
      <c r="E42" s="1135">
        <v>5700</v>
      </c>
      <c r="F42" s="1283"/>
      <c r="G42" s="1123">
        <f t="shared" si="4"/>
        <v>5700</v>
      </c>
      <c r="H42" s="1125">
        <v>5700</v>
      </c>
      <c r="I42" s="1126">
        <v>5700</v>
      </c>
      <c r="J42" s="1009">
        <f t="shared" si="5"/>
        <v>1</v>
      </c>
      <c r="K42" s="1010">
        <f t="shared" si="6"/>
        <v>1</v>
      </c>
    </row>
    <row r="43" spans="2:11" ht="15" customHeight="1" outlineLevel="1">
      <c r="B43" s="1132" t="s">
        <v>1211</v>
      </c>
      <c r="C43" s="1121" t="s">
        <v>1212</v>
      </c>
      <c r="D43" s="1129">
        <v>611214</v>
      </c>
      <c r="E43" s="1135">
        <v>3300</v>
      </c>
      <c r="F43" s="1123">
        <v>-550</v>
      </c>
      <c r="G43" s="1123">
        <f t="shared" si="4"/>
        <v>2750</v>
      </c>
      <c r="H43" s="1125">
        <v>2627.61</v>
      </c>
      <c r="I43" s="1126">
        <v>3052.9</v>
      </c>
      <c r="J43" s="1009">
        <f t="shared" si="5"/>
        <v>0.95549454545454549</v>
      </c>
      <c r="K43" s="1010">
        <f t="shared" si="6"/>
        <v>0.86069311146778471</v>
      </c>
    </row>
    <row r="44" spans="2:11" ht="15" customHeight="1" outlineLevel="1">
      <c r="B44" s="1132" t="s">
        <v>1213</v>
      </c>
      <c r="C44" s="1121" t="s">
        <v>1214</v>
      </c>
      <c r="D44" s="1129">
        <v>611215</v>
      </c>
      <c r="E44" s="1135"/>
      <c r="F44" s="1283"/>
      <c r="G44" s="1123">
        <f t="shared" si="4"/>
        <v>0</v>
      </c>
      <c r="H44" s="1125"/>
      <c r="I44" s="1126"/>
      <c r="J44" s="1009" t="e">
        <f t="shared" si="5"/>
        <v>#DIV/0!</v>
      </c>
      <c r="K44" s="1010" t="e">
        <f t="shared" si="6"/>
        <v>#DIV/0!</v>
      </c>
    </row>
    <row r="45" spans="2:11" ht="15" customHeight="1" outlineLevel="1">
      <c r="B45" s="1132" t="s">
        <v>1215</v>
      </c>
      <c r="C45" s="1121" t="s">
        <v>1216</v>
      </c>
      <c r="D45" s="1122">
        <v>611221</v>
      </c>
      <c r="E45" s="1135">
        <v>9939</v>
      </c>
      <c r="F45" s="1283"/>
      <c r="G45" s="1123">
        <f t="shared" si="4"/>
        <v>9939</v>
      </c>
      <c r="H45" s="1125">
        <v>9492</v>
      </c>
      <c r="I45" s="1126">
        <v>9420</v>
      </c>
      <c r="J45" s="1009">
        <f t="shared" si="5"/>
        <v>0.95502565650467852</v>
      </c>
      <c r="K45" s="1010">
        <f t="shared" si="6"/>
        <v>1.0076433121019108</v>
      </c>
    </row>
    <row r="46" spans="2:11" ht="15" customHeight="1" outlineLevel="1">
      <c r="B46" s="1132" t="s">
        <v>1217</v>
      </c>
      <c r="C46" s="1121" t="s">
        <v>1218</v>
      </c>
      <c r="D46" s="1122">
        <v>611222</v>
      </c>
      <c r="E46" s="1135"/>
      <c r="F46" s="1283"/>
      <c r="G46" s="1123">
        <f t="shared" si="4"/>
        <v>0</v>
      </c>
      <c r="H46" s="1125"/>
      <c r="I46" s="1126"/>
      <c r="J46" s="1009" t="e">
        <f t="shared" si="5"/>
        <v>#DIV/0!</v>
      </c>
      <c r="K46" s="1010" t="e">
        <f t="shared" si="6"/>
        <v>#DIV/0!</v>
      </c>
    </row>
    <row r="47" spans="2:11" ht="15" customHeight="1" outlineLevel="1">
      <c r="B47" s="1132" t="s">
        <v>1219</v>
      </c>
      <c r="C47" s="1121" t="s">
        <v>1220</v>
      </c>
      <c r="D47" s="1122">
        <v>611223</v>
      </c>
      <c r="E47" s="1135"/>
      <c r="F47" s="1283"/>
      <c r="G47" s="1123">
        <f t="shared" si="4"/>
        <v>0</v>
      </c>
      <c r="H47" s="1125"/>
      <c r="I47" s="1126"/>
      <c r="J47" s="1009" t="e">
        <f t="shared" si="5"/>
        <v>#DIV/0!</v>
      </c>
      <c r="K47" s="1010" t="e">
        <f t="shared" si="6"/>
        <v>#DIV/0!</v>
      </c>
    </row>
    <row r="48" spans="2:11" ht="15" customHeight="1" outlineLevel="1">
      <c r="B48" s="1132" t="s">
        <v>1221</v>
      </c>
      <c r="C48" s="1121" t="s">
        <v>1222</v>
      </c>
      <c r="D48" s="1129">
        <v>611224</v>
      </c>
      <c r="E48" s="1135">
        <v>2101</v>
      </c>
      <c r="F48" s="1283"/>
      <c r="G48" s="1123">
        <f t="shared" si="4"/>
        <v>2101</v>
      </c>
      <c r="H48" s="1125">
        <v>2101</v>
      </c>
      <c r="I48" s="1126">
        <v>2101</v>
      </c>
      <c r="J48" s="1009">
        <f t="shared" si="5"/>
        <v>1</v>
      </c>
      <c r="K48" s="1010">
        <f t="shared" si="6"/>
        <v>1</v>
      </c>
    </row>
    <row r="49" spans="2:11" ht="15" customHeight="1" outlineLevel="1">
      <c r="B49" s="1132" t="s">
        <v>1223</v>
      </c>
      <c r="C49" s="1121" t="s">
        <v>1224</v>
      </c>
      <c r="D49" s="1122">
        <v>611225</v>
      </c>
      <c r="E49" s="1135"/>
      <c r="F49" s="1283"/>
      <c r="G49" s="1123">
        <f t="shared" si="4"/>
        <v>0</v>
      </c>
      <c r="H49" s="1125"/>
      <c r="I49" s="1126"/>
      <c r="J49" s="1009" t="e">
        <f t="shared" si="5"/>
        <v>#DIV/0!</v>
      </c>
      <c r="K49" s="1010" t="e">
        <f t="shared" si="6"/>
        <v>#DIV/0!</v>
      </c>
    </row>
    <row r="50" spans="2:11" ht="15" customHeight="1" outlineLevel="1">
      <c r="B50" s="1132" t="s">
        <v>1225</v>
      </c>
      <c r="C50" s="1121" t="s">
        <v>1226</v>
      </c>
      <c r="D50" s="1122">
        <v>611226</v>
      </c>
      <c r="E50" s="1135"/>
      <c r="F50" s="1283"/>
      <c r="G50" s="1123">
        <f t="shared" si="4"/>
        <v>0</v>
      </c>
      <c r="H50" s="1125"/>
      <c r="I50" s="1126"/>
      <c r="J50" s="1009" t="e">
        <f t="shared" si="5"/>
        <v>#DIV/0!</v>
      </c>
      <c r="K50" s="1010" t="e">
        <f t="shared" si="6"/>
        <v>#DIV/0!</v>
      </c>
    </row>
    <row r="51" spans="2:11" ht="15" customHeight="1" outlineLevel="1">
      <c r="B51" s="1132" t="s">
        <v>1227</v>
      </c>
      <c r="C51" s="1121" t="s">
        <v>1228</v>
      </c>
      <c r="D51" s="1122">
        <v>611227</v>
      </c>
      <c r="E51" s="1135">
        <v>5000</v>
      </c>
      <c r="F51" s="1283"/>
      <c r="G51" s="1123">
        <f t="shared" si="4"/>
        <v>5000</v>
      </c>
      <c r="H51" s="1125"/>
      <c r="I51" s="1126"/>
      <c r="J51" s="1009">
        <f t="shared" si="5"/>
        <v>0</v>
      </c>
      <c r="K51" s="1010" t="e">
        <f t="shared" si="6"/>
        <v>#DIV/0!</v>
      </c>
    </row>
    <row r="52" spans="2:11" ht="15" customHeight="1" outlineLevel="1">
      <c r="B52" s="1132" t="s">
        <v>1229</v>
      </c>
      <c r="C52" s="1121" t="s">
        <v>1230</v>
      </c>
      <c r="D52" s="1122">
        <v>611228</v>
      </c>
      <c r="E52" s="1135"/>
      <c r="F52" s="1283"/>
      <c r="G52" s="1123">
        <f t="shared" si="4"/>
        <v>0</v>
      </c>
      <c r="H52" s="1125"/>
      <c r="I52" s="1126"/>
      <c r="J52" s="1009" t="e">
        <f t="shared" si="5"/>
        <v>#DIV/0!</v>
      </c>
      <c r="K52" s="1010" t="e">
        <f t="shared" si="6"/>
        <v>#DIV/0!</v>
      </c>
    </row>
    <row r="53" spans="2:11" ht="15" customHeight="1" outlineLevel="1">
      <c r="B53" s="1132" t="s">
        <v>1231</v>
      </c>
      <c r="C53" s="1121" t="s">
        <v>1232</v>
      </c>
      <c r="D53" s="1122">
        <v>611233</v>
      </c>
      <c r="E53" s="1135"/>
      <c r="F53" s="1283"/>
      <c r="G53" s="1123">
        <f t="shared" si="4"/>
        <v>0</v>
      </c>
      <c r="H53" s="1125"/>
      <c r="I53" s="1136"/>
      <c r="J53" s="1009" t="e">
        <f t="shared" si="5"/>
        <v>#DIV/0!</v>
      </c>
      <c r="K53" s="1010" t="e">
        <f t="shared" si="6"/>
        <v>#DIV/0!</v>
      </c>
    </row>
    <row r="54" spans="2:11" ht="15" customHeight="1" outlineLevel="1">
      <c r="B54" s="1132" t="s">
        <v>1233</v>
      </c>
      <c r="C54" s="1121" t="s">
        <v>1234</v>
      </c>
      <c r="D54" s="1122">
        <v>611239</v>
      </c>
      <c r="E54" s="1135"/>
      <c r="F54" s="1283"/>
      <c r="G54" s="1123">
        <f t="shared" si="4"/>
        <v>0</v>
      </c>
      <c r="H54" s="1125"/>
      <c r="I54" s="1136"/>
      <c r="J54" s="1009" t="e">
        <f t="shared" si="5"/>
        <v>#DIV/0!</v>
      </c>
      <c r="K54" s="1010" t="e">
        <f t="shared" si="6"/>
        <v>#DIV/0!</v>
      </c>
    </row>
    <row r="55" spans="2:11" ht="15" customHeight="1" outlineLevel="1">
      <c r="B55" s="1132" t="s">
        <v>1235</v>
      </c>
      <c r="C55" s="1121" t="s">
        <v>1236</v>
      </c>
      <c r="D55" s="1122">
        <v>611241</v>
      </c>
      <c r="E55" s="1135"/>
      <c r="F55" s="1283"/>
      <c r="G55" s="1123">
        <f t="shared" si="4"/>
        <v>0</v>
      </c>
      <c r="H55" s="1125"/>
      <c r="I55" s="1136"/>
      <c r="J55" s="1009" t="e">
        <f t="shared" si="5"/>
        <v>#DIV/0!</v>
      </c>
      <c r="K55" s="1010" t="e">
        <f t="shared" si="6"/>
        <v>#DIV/0!</v>
      </c>
    </row>
    <row r="56" spans="2:11" ht="15" customHeight="1" outlineLevel="1">
      <c r="B56" s="1132" t="s">
        <v>1237</v>
      </c>
      <c r="C56" s="1121" t="s">
        <v>1238</v>
      </c>
      <c r="D56" s="1122">
        <v>611242</v>
      </c>
      <c r="E56" s="1135"/>
      <c r="F56" s="1283"/>
      <c r="G56" s="1123">
        <f t="shared" si="4"/>
        <v>0</v>
      </c>
      <c r="H56" s="1125"/>
      <c r="I56" s="1136"/>
      <c r="J56" s="1009" t="e">
        <f t="shared" si="5"/>
        <v>#DIV/0!</v>
      </c>
      <c r="K56" s="1010" t="e">
        <f t="shared" si="6"/>
        <v>#DIV/0!</v>
      </c>
    </row>
    <row r="57" spans="2:11" ht="15" customHeight="1" outlineLevel="1">
      <c r="B57" s="1132" t="s">
        <v>1239</v>
      </c>
      <c r="C57" s="1121" t="s">
        <v>1240</v>
      </c>
      <c r="D57" s="1122">
        <v>611262</v>
      </c>
      <c r="E57" s="1135"/>
      <c r="F57" s="1283"/>
      <c r="G57" s="1123">
        <f t="shared" si="4"/>
        <v>0</v>
      </c>
      <c r="H57" s="1125"/>
      <c r="I57" s="1136"/>
      <c r="J57" s="1009" t="e">
        <f t="shared" si="5"/>
        <v>#DIV/0!</v>
      </c>
      <c r="K57" s="1010" t="e">
        <f t="shared" si="6"/>
        <v>#DIV/0!</v>
      </c>
    </row>
    <row r="58" spans="2:11" ht="15" customHeight="1" outlineLevel="1">
      <c r="B58" s="1132" t="s">
        <v>1241</v>
      </c>
      <c r="C58" s="1121" t="s">
        <v>1242</v>
      </c>
      <c r="D58" s="1122">
        <v>611272</v>
      </c>
      <c r="E58" s="1135"/>
      <c r="F58" s="1283"/>
      <c r="G58" s="1123">
        <f t="shared" si="4"/>
        <v>0</v>
      </c>
      <c r="H58" s="1125"/>
      <c r="I58" s="1136"/>
      <c r="J58" s="1009" t="e">
        <f t="shared" si="5"/>
        <v>#DIV/0!</v>
      </c>
      <c r="K58" s="1010" t="e">
        <f t="shared" si="6"/>
        <v>#DIV/0!</v>
      </c>
    </row>
    <row r="59" spans="2:11" ht="15" customHeight="1" outlineLevel="1">
      <c r="B59" s="1132" t="s">
        <v>1243</v>
      </c>
      <c r="C59" s="1121" t="s">
        <v>1244</v>
      </c>
      <c r="D59" s="1122">
        <v>611273</v>
      </c>
      <c r="E59" s="1135"/>
      <c r="F59" s="1283"/>
      <c r="G59" s="1123">
        <f t="shared" si="4"/>
        <v>0</v>
      </c>
      <c r="H59" s="1125"/>
      <c r="I59" s="1136"/>
      <c r="J59" s="1009" t="e">
        <f t="shared" si="5"/>
        <v>#DIV/0!</v>
      </c>
      <c r="K59" s="1010" t="e">
        <f t="shared" si="6"/>
        <v>#DIV/0!</v>
      </c>
    </row>
    <row r="60" spans="2:11" ht="15" customHeight="1" outlineLevel="1">
      <c r="B60" s="1132" t="s">
        <v>1245</v>
      </c>
      <c r="C60" s="1121" t="s">
        <v>1246</v>
      </c>
      <c r="D60" s="1122">
        <v>611274</v>
      </c>
      <c r="E60" s="1135"/>
      <c r="F60" s="1283"/>
      <c r="G60" s="1123">
        <f t="shared" si="4"/>
        <v>0</v>
      </c>
      <c r="H60" s="1125"/>
      <c r="I60" s="1136"/>
      <c r="J60" s="1009" t="e">
        <f t="shared" si="5"/>
        <v>#DIV/0!</v>
      </c>
      <c r="K60" s="1010" t="e">
        <f t="shared" si="6"/>
        <v>#DIV/0!</v>
      </c>
    </row>
    <row r="61" spans="2:11" ht="15" customHeight="1" outlineLevel="1">
      <c r="B61" s="1132" t="s">
        <v>1247</v>
      </c>
      <c r="C61" s="1121" t="s">
        <v>1248</v>
      </c>
      <c r="D61" s="1122">
        <v>611275</v>
      </c>
      <c r="E61" s="1135"/>
      <c r="F61" s="1283"/>
      <c r="G61" s="1123">
        <f t="shared" si="4"/>
        <v>0</v>
      </c>
      <c r="H61" s="1125"/>
      <c r="I61" s="1136"/>
      <c r="J61" s="1009" t="e">
        <f t="shared" si="5"/>
        <v>#DIV/0!</v>
      </c>
      <c r="K61" s="1010" t="e">
        <f t="shared" si="6"/>
        <v>#DIV/0!</v>
      </c>
    </row>
    <row r="62" spans="2:11" ht="15" customHeight="1" outlineLevel="1">
      <c r="B62" s="1132" t="s">
        <v>1249</v>
      </c>
      <c r="C62" s="1121" t="s">
        <v>1250</v>
      </c>
      <c r="D62" s="1122">
        <v>611276</v>
      </c>
      <c r="E62" s="1135"/>
      <c r="F62" s="1283"/>
      <c r="G62" s="1123">
        <f t="shared" si="4"/>
        <v>0</v>
      </c>
      <c r="H62" s="1125"/>
      <c r="I62" s="1136"/>
      <c r="J62" s="1009" t="e">
        <f t="shared" si="5"/>
        <v>#DIV/0!</v>
      </c>
      <c r="K62" s="1010" t="e">
        <f t="shared" si="6"/>
        <v>#DIV/0!</v>
      </c>
    </row>
    <row r="63" spans="2:11" ht="15" customHeight="1" outlineLevel="1">
      <c r="B63" s="1132" t="s">
        <v>1251</v>
      </c>
      <c r="C63" s="1121" t="s">
        <v>1252</v>
      </c>
      <c r="D63" s="1122">
        <v>611277</v>
      </c>
      <c r="E63" s="1135"/>
      <c r="F63" s="1283"/>
      <c r="G63" s="1123">
        <f t="shared" si="4"/>
        <v>0</v>
      </c>
      <c r="H63" s="1125"/>
      <c r="I63" s="1136"/>
      <c r="J63" s="1009" t="e">
        <f t="shared" si="5"/>
        <v>#DIV/0!</v>
      </c>
      <c r="K63" s="1010" t="e">
        <f t="shared" si="6"/>
        <v>#DIV/0!</v>
      </c>
    </row>
    <row r="64" spans="2:11" ht="15" customHeight="1" outlineLevel="1">
      <c r="B64" s="1132" t="s">
        <v>1253</v>
      </c>
      <c r="C64" s="1121" t="s">
        <v>1202</v>
      </c>
      <c r="D64" s="1122">
        <v>611291</v>
      </c>
      <c r="E64" s="1137"/>
      <c r="F64" s="1283"/>
      <c r="G64" s="1123">
        <f t="shared" si="4"/>
        <v>0</v>
      </c>
      <c r="H64" s="1125"/>
      <c r="I64" s="1136"/>
      <c r="J64" s="1009" t="e">
        <f t="shared" si="5"/>
        <v>#DIV/0!</v>
      </c>
      <c r="K64" s="1010" t="e">
        <f t="shared" si="6"/>
        <v>#DIV/0!</v>
      </c>
    </row>
    <row r="65" spans="2:11" s="990" customFormat="1" ht="25.5" customHeight="1">
      <c r="B65" s="1051">
        <v>6</v>
      </c>
      <c r="C65" s="1020" t="s">
        <v>3</v>
      </c>
      <c r="D65" s="1021">
        <v>613000</v>
      </c>
      <c r="E65" s="1022">
        <f>E66+E81+E87+E100+E135+E145+E156+E170+E180</f>
        <v>313000</v>
      </c>
      <c r="F65" s="1022">
        <f>F66+F81+F87+F100+F135+F145+F156+F170+F180</f>
        <v>-6600</v>
      </c>
      <c r="G65" s="1022">
        <f>G66+G81+G87+G100+G135+G145+G156+G170+G180</f>
        <v>306400</v>
      </c>
      <c r="H65" s="1023">
        <f>H66+H81+H87+H100+H135+H145+H156+H170+H180</f>
        <v>271263.93144999997</v>
      </c>
      <c r="I65" s="1023">
        <f>I66+I81+I87+I100+I135+I145+I156+I170+I180</f>
        <v>275010.65854999999</v>
      </c>
      <c r="J65" s="1024">
        <f t="shared" si="0"/>
        <v>0.88532614703002599</v>
      </c>
      <c r="K65" s="1025">
        <f t="shared" si="1"/>
        <v>0.98637606585957527</v>
      </c>
    </row>
    <row r="66" spans="2:11" s="966" customFormat="1" ht="15" customHeight="1">
      <c r="B66" s="1026">
        <v>7</v>
      </c>
      <c r="C66" s="1000" t="s">
        <v>298</v>
      </c>
      <c r="D66" s="1001">
        <v>613100</v>
      </c>
      <c r="E66" s="1002">
        <f>SUM(E67:E80)</f>
        <v>50000</v>
      </c>
      <c r="F66" s="1002">
        <f t="shared" ref="F66:I66" si="8">SUM(F67:F80)</f>
        <v>-1000</v>
      </c>
      <c r="G66" s="1002">
        <f t="shared" si="8"/>
        <v>49000</v>
      </c>
      <c r="H66" s="1003">
        <f t="shared" si="8"/>
        <v>37167.369999999995</v>
      </c>
      <c r="I66" s="1003">
        <f t="shared" si="8"/>
        <v>43293.060000000005</v>
      </c>
      <c r="J66" s="1004">
        <f t="shared" si="0"/>
        <v>0.75851775510204067</v>
      </c>
      <c r="K66" s="1005">
        <f t="shared" si="1"/>
        <v>0.85850642112153752</v>
      </c>
    </row>
    <row r="67" spans="2:11" ht="15" customHeight="1" outlineLevel="1">
      <c r="B67" s="1138" t="s">
        <v>1254</v>
      </c>
      <c r="C67" s="1121" t="s">
        <v>1255</v>
      </c>
      <c r="D67" s="1122">
        <v>613111</v>
      </c>
      <c r="E67" s="1133">
        <v>300</v>
      </c>
      <c r="F67" s="1284">
        <v>-150</v>
      </c>
      <c r="G67" s="1123">
        <f t="shared" ref="G67:G130" si="9">E67+F67</f>
        <v>150</v>
      </c>
      <c r="H67" s="1140">
        <v>102.5</v>
      </c>
      <c r="I67" s="1126">
        <v>104</v>
      </c>
      <c r="J67" s="1009">
        <f t="shared" ref="J67:J130" si="10">(H67/G67)</f>
        <v>0.68333333333333335</v>
      </c>
      <c r="K67" s="1010">
        <f t="shared" ref="K67:K130" si="11">H67/I67</f>
        <v>0.98557692307692313</v>
      </c>
    </row>
    <row r="68" spans="2:11" ht="15" customHeight="1" outlineLevel="1">
      <c r="B68" s="1138" t="s">
        <v>1256</v>
      </c>
      <c r="C68" s="1121" t="s">
        <v>1257</v>
      </c>
      <c r="D68" s="1122">
        <v>613112</v>
      </c>
      <c r="E68" s="1135"/>
      <c r="F68" s="1284"/>
      <c r="G68" s="1123">
        <f t="shared" si="9"/>
        <v>0</v>
      </c>
      <c r="H68" s="1140"/>
      <c r="I68" s="1126"/>
      <c r="J68" s="1009" t="e">
        <f t="shared" si="10"/>
        <v>#DIV/0!</v>
      </c>
      <c r="K68" s="1010" t="e">
        <f t="shared" si="11"/>
        <v>#DIV/0!</v>
      </c>
    </row>
    <row r="69" spans="2:11" ht="15" customHeight="1" outlineLevel="1">
      <c r="B69" s="1138" t="s">
        <v>1258</v>
      </c>
      <c r="C69" s="1121" t="s">
        <v>1259</v>
      </c>
      <c r="D69" s="1122">
        <v>613113</v>
      </c>
      <c r="E69" s="1135"/>
      <c r="F69" s="1284">
        <v>1000</v>
      </c>
      <c r="G69" s="1123">
        <f t="shared" si="9"/>
        <v>1000</v>
      </c>
      <c r="H69" s="1140"/>
      <c r="I69" s="1126"/>
      <c r="J69" s="1009">
        <f t="shared" si="10"/>
        <v>0</v>
      </c>
      <c r="K69" s="1010" t="e">
        <f t="shared" si="11"/>
        <v>#DIV/0!</v>
      </c>
    </row>
    <row r="70" spans="2:11" ht="15" customHeight="1" outlineLevel="1">
      <c r="B70" s="1138" t="s">
        <v>1260</v>
      </c>
      <c r="C70" s="1121" t="s">
        <v>1261</v>
      </c>
      <c r="D70" s="1122">
        <v>613114</v>
      </c>
      <c r="E70" s="1135">
        <v>8500</v>
      </c>
      <c r="F70" s="1284">
        <v>-1200</v>
      </c>
      <c r="G70" s="1123">
        <f t="shared" si="9"/>
        <v>7300</v>
      </c>
      <c r="H70" s="1140">
        <v>5441.41</v>
      </c>
      <c r="I70" s="1126">
        <v>7448.5199999999995</v>
      </c>
      <c r="J70" s="1009">
        <f t="shared" si="10"/>
        <v>0.74539863013698626</v>
      </c>
      <c r="K70" s="1010">
        <f t="shared" si="11"/>
        <v>0.73053573058808996</v>
      </c>
    </row>
    <row r="71" spans="2:11" ht="15" customHeight="1" outlineLevel="1">
      <c r="B71" s="1138" t="s">
        <v>1262</v>
      </c>
      <c r="C71" s="1121" t="s">
        <v>1263</v>
      </c>
      <c r="D71" s="1122">
        <v>613115</v>
      </c>
      <c r="E71" s="1135">
        <v>7000</v>
      </c>
      <c r="F71" s="1284"/>
      <c r="G71" s="1123">
        <f t="shared" si="9"/>
        <v>7000</v>
      </c>
      <c r="H71" s="1140">
        <v>4471.8099999999995</v>
      </c>
      <c r="I71" s="1126">
        <v>4517.920000000001</v>
      </c>
      <c r="J71" s="1009">
        <f t="shared" si="10"/>
        <v>0.6388299999999999</v>
      </c>
      <c r="K71" s="1010">
        <f t="shared" si="11"/>
        <v>0.98979397598895036</v>
      </c>
    </row>
    <row r="72" spans="2:11" ht="15" customHeight="1" outlineLevel="1">
      <c r="B72" s="1138" t="s">
        <v>1264</v>
      </c>
      <c r="C72" s="1121" t="s">
        <v>1265</v>
      </c>
      <c r="D72" s="1122">
        <v>613116</v>
      </c>
      <c r="E72" s="1135">
        <v>200</v>
      </c>
      <c r="F72" s="1284">
        <v>50</v>
      </c>
      <c r="G72" s="1123">
        <f t="shared" si="9"/>
        <v>250</v>
      </c>
      <c r="H72" s="1140">
        <v>143.5</v>
      </c>
      <c r="I72" s="1126">
        <v>39.800000000000004</v>
      </c>
      <c r="J72" s="1009">
        <f t="shared" si="10"/>
        <v>0.57399999999999995</v>
      </c>
      <c r="K72" s="1010">
        <f t="shared" si="11"/>
        <v>3.6055276381909542</v>
      </c>
    </row>
    <row r="73" spans="2:11" ht="15" customHeight="1" outlineLevel="1">
      <c r="B73" s="1138" t="s">
        <v>1266</v>
      </c>
      <c r="C73" s="1121" t="s">
        <v>1267</v>
      </c>
      <c r="D73" s="1122">
        <v>613117</v>
      </c>
      <c r="E73" s="1135"/>
      <c r="F73" s="1284"/>
      <c r="G73" s="1123">
        <f t="shared" si="9"/>
        <v>0</v>
      </c>
      <c r="H73" s="1140"/>
      <c r="I73" s="1126"/>
      <c r="J73" s="1009" t="e">
        <f t="shared" si="10"/>
        <v>#DIV/0!</v>
      </c>
      <c r="K73" s="1010" t="e">
        <f t="shared" si="11"/>
        <v>#DIV/0!</v>
      </c>
    </row>
    <row r="74" spans="2:11" ht="15" customHeight="1" outlineLevel="1">
      <c r="B74" s="1138" t="s">
        <v>1268</v>
      </c>
      <c r="C74" s="1121" t="s">
        <v>1269</v>
      </c>
      <c r="D74" s="1122">
        <v>613121</v>
      </c>
      <c r="E74" s="1135">
        <v>8000</v>
      </c>
      <c r="F74" s="1284">
        <v>-750</v>
      </c>
      <c r="G74" s="1123">
        <f t="shared" si="9"/>
        <v>7250</v>
      </c>
      <c r="H74" s="1140">
        <v>5840.7800000000016</v>
      </c>
      <c r="I74" s="1126">
        <v>7096.29</v>
      </c>
      <c r="J74" s="1009">
        <f t="shared" si="10"/>
        <v>0.80562482758620713</v>
      </c>
      <c r="K74" s="1010">
        <f t="shared" si="11"/>
        <v>0.82307515617315552</v>
      </c>
    </row>
    <row r="75" spans="2:11" ht="15" customHeight="1" outlineLevel="1">
      <c r="B75" s="1138" t="s">
        <v>1270</v>
      </c>
      <c r="C75" s="1121" t="s">
        <v>1271</v>
      </c>
      <c r="D75" s="1122">
        <v>613122</v>
      </c>
      <c r="E75" s="1135"/>
      <c r="F75" s="1284"/>
      <c r="G75" s="1123">
        <f t="shared" si="9"/>
        <v>0</v>
      </c>
      <c r="H75" s="1140"/>
      <c r="I75" s="1126"/>
      <c r="J75" s="1009" t="e">
        <f t="shared" si="10"/>
        <v>#DIV/0!</v>
      </c>
      <c r="K75" s="1010" t="e">
        <f t="shared" si="11"/>
        <v>#DIV/0!</v>
      </c>
    </row>
    <row r="76" spans="2:11" ht="15" customHeight="1" outlineLevel="1">
      <c r="B76" s="1138" t="s">
        <v>1272</v>
      </c>
      <c r="C76" s="1121" t="s">
        <v>1273</v>
      </c>
      <c r="D76" s="1122">
        <v>613123</v>
      </c>
      <c r="E76" s="1135"/>
      <c r="F76" s="1284"/>
      <c r="G76" s="1123">
        <f t="shared" si="9"/>
        <v>0</v>
      </c>
      <c r="H76" s="1140"/>
      <c r="I76" s="1126"/>
      <c r="J76" s="1009" t="e">
        <f t="shared" si="10"/>
        <v>#DIV/0!</v>
      </c>
      <c r="K76" s="1010" t="e">
        <f t="shared" si="11"/>
        <v>#DIV/0!</v>
      </c>
    </row>
    <row r="77" spans="2:11" ht="15" customHeight="1" outlineLevel="1">
      <c r="B77" s="1138" t="s">
        <v>1274</v>
      </c>
      <c r="C77" s="1121" t="s">
        <v>1275</v>
      </c>
      <c r="D77" s="1122">
        <v>613124</v>
      </c>
      <c r="E77" s="1135">
        <v>11000</v>
      </c>
      <c r="F77" s="1284"/>
      <c r="G77" s="1123">
        <f t="shared" si="9"/>
        <v>11000</v>
      </c>
      <c r="H77" s="1140">
        <v>9331.9199999999983</v>
      </c>
      <c r="I77" s="1126">
        <v>11006.690000000002</v>
      </c>
      <c r="J77" s="1009">
        <f t="shared" si="10"/>
        <v>0.84835636363636346</v>
      </c>
      <c r="K77" s="1010">
        <f t="shared" si="11"/>
        <v>0.8478407223243315</v>
      </c>
    </row>
    <row r="78" spans="2:11" ht="15" customHeight="1" outlineLevel="1">
      <c r="B78" s="1138" t="s">
        <v>1276</v>
      </c>
      <c r="C78" s="1121" t="s">
        <v>1277</v>
      </c>
      <c r="D78" s="1122">
        <v>613125</v>
      </c>
      <c r="E78" s="1135">
        <v>12000</v>
      </c>
      <c r="F78" s="1284"/>
      <c r="G78" s="1123">
        <f t="shared" si="9"/>
        <v>12000</v>
      </c>
      <c r="H78" s="1140">
        <v>10054.820000000002</v>
      </c>
      <c r="I78" s="1126">
        <v>11584.39</v>
      </c>
      <c r="J78" s="1009">
        <f t="shared" si="10"/>
        <v>0.83790166666666677</v>
      </c>
      <c r="K78" s="1010">
        <f t="shared" si="11"/>
        <v>0.86796283619595005</v>
      </c>
    </row>
    <row r="79" spans="2:11" ht="15" customHeight="1" outlineLevel="1">
      <c r="B79" s="1138" t="s">
        <v>1278</v>
      </c>
      <c r="C79" s="1121" t="s">
        <v>1279</v>
      </c>
      <c r="D79" s="1122">
        <v>613126</v>
      </c>
      <c r="E79" s="1135">
        <v>1500</v>
      </c>
      <c r="F79" s="1284">
        <v>-250</v>
      </c>
      <c r="G79" s="1123">
        <f t="shared" si="9"/>
        <v>1250</v>
      </c>
      <c r="H79" s="1140">
        <v>724.09</v>
      </c>
      <c r="I79" s="1126">
        <v>407.11999999999966</v>
      </c>
      <c r="J79" s="1009">
        <f t="shared" si="10"/>
        <v>0.57927200000000001</v>
      </c>
      <c r="K79" s="1010">
        <f t="shared" si="11"/>
        <v>1.7785665160149358</v>
      </c>
    </row>
    <row r="80" spans="2:11" ht="15" customHeight="1">
      <c r="B80" s="1138" t="s">
        <v>1280</v>
      </c>
      <c r="C80" s="1121" t="s">
        <v>1281</v>
      </c>
      <c r="D80" s="1122">
        <v>613127</v>
      </c>
      <c r="E80" s="1135">
        <v>1500</v>
      </c>
      <c r="F80" s="1284">
        <v>300</v>
      </c>
      <c r="G80" s="1123">
        <f t="shared" si="9"/>
        <v>1800</v>
      </c>
      <c r="H80" s="1140">
        <v>1056.5399999999997</v>
      </c>
      <c r="I80" s="1126">
        <v>1088.33</v>
      </c>
      <c r="J80" s="1009">
        <f t="shared" si="10"/>
        <v>0.58696666666666653</v>
      </c>
      <c r="K80" s="1010">
        <f t="shared" si="11"/>
        <v>0.97079010961748713</v>
      </c>
    </row>
    <row r="81" spans="2:11" s="990" customFormat="1" ht="15" customHeight="1">
      <c r="B81" s="999">
        <v>8</v>
      </c>
      <c r="C81" s="1000" t="s">
        <v>35</v>
      </c>
      <c r="D81" s="1001">
        <v>613200</v>
      </c>
      <c r="E81" s="1002">
        <f>SUM(E82:E86)</f>
        <v>17000</v>
      </c>
      <c r="F81" s="1002">
        <f t="shared" ref="F81:I81" si="12">SUM(F82:F86)</f>
        <v>-2500</v>
      </c>
      <c r="G81" s="1002">
        <f t="shared" si="12"/>
        <v>14500</v>
      </c>
      <c r="H81" s="1003">
        <f t="shared" si="12"/>
        <v>12490.41</v>
      </c>
      <c r="I81" s="1141">
        <f t="shared" si="12"/>
        <v>13000.720000000001</v>
      </c>
      <c r="J81" s="1004">
        <f t="shared" si="0"/>
        <v>0.8614075862068965</v>
      </c>
      <c r="K81" s="1005">
        <f t="shared" si="1"/>
        <v>0.96074755859675454</v>
      </c>
    </row>
    <row r="82" spans="2:11" s="1017" customFormat="1" ht="15" customHeight="1" outlineLevel="1">
      <c r="B82" s="1142" t="s">
        <v>1282</v>
      </c>
      <c r="C82" s="1143" t="s">
        <v>1283</v>
      </c>
      <c r="D82" s="1144">
        <v>613211</v>
      </c>
      <c r="E82" s="1135">
        <v>3700</v>
      </c>
      <c r="F82" s="1123">
        <v>-1000</v>
      </c>
      <c r="G82" s="1123">
        <f t="shared" si="9"/>
        <v>2700</v>
      </c>
      <c r="H82" s="1145">
        <v>2171.35</v>
      </c>
      <c r="I82" s="1126">
        <v>2679.8600000000006</v>
      </c>
      <c r="J82" s="1009">
        <f t="shared" si="10"/>
        <v>0.80420370370370364</v>
      </c>
      <c r="K82" s="1010">
        <f t="shared" si="11"/>
        <v>0.81024755024516182</v>
      </c>
    </row>
    <row r="83" spans="2:11" s="1017" customFormat="1" ht="15" customHeight="1" outlineLevel="1">
      <c r="B83" s="1142" t="s">
        <v>1284</v>
      </c>
      <c r="C83" s="1146" t="s">
        <v>1285</v>
      </c>
      <c r="D83" s="1147">
        <v>613212</v>
      </c>
      <c r="E83" s="1135">
        <v>3700</v>
      </c>
      <c r="F83" s="1123">
        <v>-500</v>
      </c>
      <c r="G83" s="1123">
        <f t="shared" si="9"/>
        <v>3200</v>
      </c>
      <c r="H83" s="1145">
        <v>3013.3600000000006</v>
      </c>
      <c r="I83" s="1126">
        <v>3224.4100000000003</v>
      </c>
      <c r="J83" s="1009">
        <f t="shared" si="10"/>
        <v>0.94167500000000015</v>
      </c>
      <c r="K83" s="1010">
        <f t="shared" si="11"/>
        <v>0.93454616503484367</v>
      </c>
    </row>
    <row r="84" spans="2:11" s="1017" customFormat="1" ht="15" customHeight="1" outlineLevel="1">
      <c r="B84" s="1142" t="s">
        <v>1286</v>
      </c>
      <c r="C84" s="1148" t="s">
        <v>1287</v>
      </c>
      <c r="D84" s="1144">
        <v>613213</v>
      </c>
      <c r="E84" s="1135">
        <v>800</v>
      </c>
      <c r="F84" s="1123"/>
      <c r="G84" s="1123">
        <f t="shared" si="9"/>
        <v>800</v>
      </c>
      <c r="H84" s="1145">
        <v>710.2</v>
      </c>
      <c r="I84" s="1126">
        <v>688.94</v>
      </c>
      <c r="J84" s="1009">
        <f t="shared" si="10"/>
        <v>0.88775000000000004</v>
      </c>
      <c r="K84" s="1010">
        <f t="shared" si="11"/>
        <v>1.0308590007838128</v>
      </c>
    </row>
    <row r="85" spans="2:11" s="1017" customFormat="1" ht="15" customHeight="1" outlineLevel="1">
      <c r="B85" s="1142" t="s">
        <v>1288</v>
      </c>
      <c r="C85" s="1148" t="s">
        <v>1289</v>
      </c>
      <c r="D85" s="1144">
        <v>613221</v>
      </c>
      <c r="E85" s="1135">
        <v>2500</v>
      </c>
      <c r="F85" s="1123">
        <v>-1000</v>
      </c>
      <c r="G85" s="1123">
        <f t="shared" si="9"/>
        <v>1500</v>
      </c>
      <c r="H85" s="1145">
        <v>1098</v>
      </c>
      <c r="I85" s="1126">
        <v>2018.1000000000001</v>
      </c>
      <c r="J85" s="1009">
        <f t="shared" si="10"/>
        <v>0.73199999999999998</v>
      </c>
      <c r="K85" s="1010">
        <f t="shared" si="11"/>
        <v>0.54407611119369703</v>
      </c>
    </row>
    <row r="86" spans="2:11" s="1017" customFormat="1" ht="15" customHeight="1" outlineLevel="1">
      <c r="B86" s="1142" t="s">
        <v>1290</v>
      </c>
      <c r="C86" s="1148" t="s">
        <v>1291</v>
      </c>
      <c r="D86" s="1144">
        <v>613222</v>
      </c>
      <c r="E86" s="1135">
        <v>6300</v>
      </c>
      <c r="F86" s="1123"/>
      <c r="G86" s="1123">
        <f t="shared" si="9"/>
        <v>6300</v>
      </c>
      <c r="H86" s="1145">
        <v>5497.5</v>
      </c>
      <c r="I86" s="1126">
        <v>4389.41</v>
      </c>
      <c r="J86" s="1009">
        <f t="shared" si="10"/>
        <v>0.87261904761904763</v>
      </c>
      <c r="K86" s="1010">
        <f t="shared" si="11"/>
        <v>1.2524462285364093</v>
      </c>
    </row>
    <row r="87" spans="2:11" s="990" customFormat="1" ht="15" customHeight="1">
      <c r="B87" s="1149">
        <v>9</v>
      </c>
      <c r="C87" s="1150" t="s">
        <v>34</v>
      </c>
      <c r="D87" s="1151">
        <v>613300</v>
      </c>
      <c r="E87" s="1152">
        <f>SUM(E88:E99)</f>
        <v>4000</v>
      </c>
      <c r="F87" s="1152">
        <f t="shared" ref="F87:I87" si="13">SUM(F88:F99)</f>
        <v>-2200</v>
      </c>
      <c r="G87" s="1152">
        <f t="shared" si="13"/>
        <v>1800</v>
      </c>
      <c r="H87" s="1153">
        <f t="shared" si="13"/>
        <v>1800</v>
      </c>
      <c r="I87" s="1153">
        <f t="shared" si="13"/>
        <v>3600</v>
      </c>
      <c r="J87" s="1004">
        <f t="shared" si="0"/>
        <v>1</v>
      </c>
      <c r="K87" s="1005">
        <f t="shared" si="1"/>
        <v>0.5</v>
      </c>
    </row>
    <row r="88" spans="2:11" s="1037" customFormat="1" ht="15" customHeight="1" outlineLevel="1">
      <c r="B88" s="1138" t="s">
        <v>1292</v>
      </c>
      <c r="C88" s="1143" t="s">
        <v>1293</v>
      </c>
      <c r="D88" s="1122">
        <v>613311</v>
      </c>
      <c r="E88" s="1135">
        <v>1600</v>
      </c>
      <c r="F88" s="1282">
        <v>-850</v>
      </c>
      <c r="G88" s="1123">
        <f t="shared" si="9"/>
        <v>750</v>
      </c>
      <c r="H88" s="1145">
        <v>750</v>
      </c>
      <c r="I88" s="1126">
        <v>1600</v>
      </c>
      <c r="J88" s="1009">
        <f t="shared" si="10"/>
        <v>1</v>
      </c>
      <c r="K88" s="1010">
        <f t="shared" si="11"/>
        <v>0.46875</v>
      </c>
    </row>
    <row r="89" spans="2:11" s="1037" customFormat="1" ht="15" customHeight="1" outlineLevel="1">
      <c r="B89" s="1138" t="s">
        <v>1294</v>
      </c>
      <c r="C89" s="1121" t="s">
        <v>1295</v>
      </c>
      <c r="D89" s="1129">
        <v>613312</v>
      </c>
      <c r="E89" s="1135">
        <v>1400</v>
      </c>
      <c r="F89" s="1282">
        <v>-650</v>
      </c>
      <c r="G89" s="1123">
        <f t="shared" si="9"/>
        <v>750</v>
      </c>
      <c r="H89" s="1145">
        <v>750</v>
      </c>
      <c r="I89" s="1126">
        <v>1400</v>
      </c>
      <c r="J89" s="1009">
        <f t="shared" si="10"/>
        <v>1</v>
      </c>
      <c r="K89" s="1010">
        <f t="shared" si="11"/>
        <v>0.5357142857142857</v>
      </c>
    </row>
    <row r="90" spans="2:11" s="1037" customFormat="1" ht="15" customHeight="1" outlineLevel="1">
      <c r="B90" s="1138" t="s">
        <v>1296</v>
      </c>
      <c r="C90" s="1121" t="s">
        <v>1297</v>
      </c>
      <c r="D90" s="1122">
        <v>613313</v>
      </c>
      <c r="E90" s="1135"/>
      <c r="F90" s="1282"/>
      <c r="G90" s="1123">
        <f t="shared" si="9"/>
        <v>0</v>
      </c>
      <c r="H90" s="1145"/>
      <c r="I90" s="1126"/>
      <c r="J90" s="1009" t="e">
        <f t="shared" si="10"/>
        <v>#DIV/0!</v>
      </c>
      <c r="K90" s="1010" t="e">
        <f t="shared" si="11"/>
        <v>#DIV/0!</v>
      </c>
    </row>
    <row r="91" spans="2:11" s="1037" customFormat="1" ht="15" customHeight="1" outlineLevel="1">
      <c r="B91" s="1138" t="s">
        <v>1298</v>
      </c>
      <c r="C91" s="1121" t="s">
        <v>1299</v>
      </c>
      <c r="D91" s="1122">
        <v>613314</v>
      </c>
      <c r="E91" s="1135"/>
      <c r="F91" s="1282"/>
      <c r="G91" s="1123">
        <f t="shared" si="9"/>
        <v>0</v>
      </c>
      <c r="H91" s="1145"/>
      <c r="I91" s="1126"/>
      <c r="J91" s="1009" t="e">
        <f t="shared" si="10"/>
        <v>#DIV/0!</v>
      </c>
      <c r="K91" s="1010" t="e">
        <f t="shared" si="11"/>
        <v>#DIV/0!</v>
      </c>
    </row>
    <row r="92" spans="2:11" s="1037" customFormat="1" ht="15" customHeight="1" outlineLevel="1">
      <c r="B92" s="1138" t="s">
        <v>1300</v>
      </c>
      <c r="C92" s="1121" t="s">
        <v>1301</v>
      </c>
      <c r="D92" s="1122">
        <v>613315</v>
      </c>
      <c r="E92" s="1135"/>
      <c r="F92" s="1282"/>
      <c r="G92" s="1123">
        <f t="shared" si="9"/>
        <v>0</v>
      </c>
      <c r="H92" s="1145"/>
      <c r="I92" s="1126"/>
      <c r="J92" s="1009" t="e">
        <f t="shared" si="10"/>
        <v>#DIV/0!</v>
      </c>
      <c r="K92" s="1010" t="e">
        <f t="shared" si="11"/>
        <v>#DIV/0!</v>
      </c>
    </row>
    <row r="93" spans="2:11" s="1037" customFormat="1" ht="15" customHeight="1" outlineLevel="1">
      <c r="B93" s="1138" t="s">
        <v>1302</v>
      </c>
      <c r="C93" s="1121" t="s">
        <v>1303</v>
      </c>
      <c r="D93" s="1122">
        <v>613316</v>
      </c>
      <c r="E93" s="1135"/>
      <c r="F93" s="1282"/>
      <c r="G93" s="1123">
        <f t="shared" si="9"/>
        <v>0</v>
      </c>
      <c r="H93" s="1145"/>
      <c r="I93" s="1126"/>
      <c r="J93" s="1009" t="e">
        <f t="shared" si="10"/>
        <v>#DIV/0!</v>
      </c>
      <c r="K93" s="1010" t="e">
        <f t="shared" si="11"/>
        <v>#DIV/0!</v>
      </c>
    </row>
    <row r="94" spans="2:11" s="1037" customFormat="1" ht="15" customHeight="1" outlineLevel="1">
      <c r="B94" s="1138" t="s">
        <v>1304</v>
      </c>
      <c r="C94" s="1143" t="s">
        <v>1305</v>
      </c>
      <c r="D94" s="1122">
        <v>613321</v>
      </c>
      <c r="E94" s="1135">
        <v>360</v>
      </c>
      <c r="F94" s="1282">
        <v>-180</v>
      </c>
      <c r="G94" s="1123">
        <f t="shared" si="9"/>
        <v>180</v>
      </c>
      <c r="H94" s="1145">
        <v>180</v>
      </c>
      <c r="I94" s="1126">
        <v>360</v>
      </c>
      <c r="J94" s="1009">
        <f t="shared" si="10"/>
        <v>1</v>
      </c>
      <c r="K94" s="1010">
        <f t="shared" si="11"/>
        <v>0.5</v>
      </c>
    </row>
    <row r="95" spans="2:11" s="1037" customFormat="1" ht="15" customHeight="1" outlineLevel="1">
      <c r="B95" s="1138" t="s">
        <v>1306</v>
      </c>
      <c r="C95" s="1143" t="s">
        <v>1307</v>
      </c>
      <c r="D95" s="1129">
        <v>613322</v>
      </c>
      <c r="E95" s="1135"/>
      <c r="F95" s="1282"/>
      <c r="G95" s="1123">
        <f t="shared" si="9"/>
        <v>0</v>
      </c>
      <c r="H95" s="1145"/>
      <c r="I95" s="1126"/>
      <c r="J95" s="1009" t="e">
        <f t="shared" si="10"/>
        <v>#DIV/0!</v>
      </c>
      <c r="K95" s="1010" t="e">
        <f t="shared" si="11"/>
        <v>#DIV/0!</v>
      </c>
    </row>
    <row r="96" spans="2:11" s="1037" customFormat="1" ht="15" customHeight="1" outlineLevel="1">
      <c r="B96" s="1138" t="s">
        <v>1308</v>
      </c>
      <c r="C96" s="1143" t="s">
        <v>1309</v>
      </c>
      <c r="D96" s="1122">
        <v>613323</v>
      </c>
      <c r="E96" s="1135">
        <v>240</v>
      </c>
      <c r="F96" s="1282">
        <v>-120</v>
      </c>
      <c r="G96" s="1123">
        <f t="shared" si="9"/>
        <v>120</v>
      </c>
      <c r="H96" s="1145">
        <v>120</v>
      </c>
      <c r="I96" s="1126">
        <v>240</v>
      </c>
      <c r="J96" s="1009">
        <f t="shared" si="10"/>
        <v>1</v>
      </c>
      <c r="K96" s="1010">
        <f t="shared" si="11"/>
        <v>0.5</v>
      </c>
    </row>
    <row r="97" spans="2:11" s="1037" customFormat="1" ht="15" customHeight="1" outlineLevel="1">
      <c r="B97" s="1138" t="s">
        <v>1310</v>
      </c>
      <c r="C97" s="1143" t="s">
        <v>1311</v>
      </c>
      <c r="D97" s="1122">
        <v>613324</v>
      </c>
      <c r="E97" s="1135">
        <v>400</v>
      </c>
      <c r="F97" s="1282">
        <v>-400</v>
      </c>
      <c r="G97" s="1123">
        <f t="shared" si="9"/>
        <v>0</v>
      </c>
      <c r="H97" s="1145"/>
      <c r="I97" s="1126"/>
      <c r="J97" s="1009" t="e">
        <f t="shared" si="10"/>
        <v>#DIV/0!</v>
      </c>
      <c r="K97" s="1010" t="e">
        <f t="shared" si="11"/>
        <v>#DIV/0!</v>
      </c>
    </row>
    <row r="98" spans="2:11" s="1037" customFormat="1" ht="15" customHeight="1" outlineLevel="1">
      <c r="B98" s="1138" t="s">
        <v>1312</v>
      </c>
      <c r="C98" s="1143" t="s">
        <v>1313</v>
      </c>
      <c r="D98" s="1122">
        <v>613326</v>
      </c>
      <c r="E98" s="1135"/>
      <c r="F98" s="1282"/>
      <c r="G98" s="1123">
        <f t="shared" si="9"/>
        <v>0</v>
      </c>
      <c r="H98" s="1145"/>
      <c r="I98" s="1126"/>
      <c r="J98" s="1009" t="e">
        <f t="shared" si="10"/>
        <v>#DIV/0!</v>
      </c>
      <c r="K98" s="1010" t="e">
        <f t="shared" si="11"/>
        <v>#DIV/0!</v>
      </c>
    </row>
    <row r="99" spans="2:11" s="1037" customFormat="1" ht="15" customHeight="1" outlineLevel="1">
      <c r="B99" s="1138" t="s">
        <v>1314</v>
      </c>
      <c r="C99" s="1143" t="s">
        <v>1315</v>
      </c>
      <c r="D99" s="1122">
        <v>613329</v>
      </c>
      <c r="E99" s="1135"/>
      <c r="F99" s="1282"/>
      <c r="G99" s="1123">
        <f t="shared" si="9"/>
        <v>0</v>
      </c>
      <c r="H99" s="1145"/>
      <c r="I99" s="1126"/>
      <c r="J99" s="1009" t="e">
        <f t="shared" si="10"/>
        <v>#DIV/0!</v>
      </c>
      <c r="K99" s="1010" t="e">
        <f t="shared" si="11"/>
        <v>#DIV/0!</v>
      </c>
    </row>
    <row r="100" spans="2:11" s="990" customFormat="1" ht="15" customHeight="1">
      <c r="B100" s="999">
        <v>10</v>
      </c>
      <c r="C100" s="1000" t="s">
        <v>53</v>
      </c>
      <c r="D100" s="1001">
        <v>613400</v>
      </c>
      <c r="E100" s="1015">
        <f>SUM(E101:E134)</f>
        <v>40000</v>
      </c>
      <c r="F100" s="1015">
        <f t="shared" ref="F100:I100" si="14">SUM(F101:F134)</f>
        <v>-3500</v>
      </c>
      <c r="G100" s="1015">
        <f t="shared" si="14"/>
        <v>36500</v>
      </c>
      <c r="H100" s="1016">
        <f t="shared" si="14"/>
        <v>35509.590000000004</v>
      </c>
      <c r="I100" s="1153">
        <f t="shared" si="14"/>
        <v>38536.339999999997</v>
      </c>
      <c r="J100" s="1004">
        <f t="shared" si="0"/>
        <v>0.97286547945205493</v>
      </c>
      <c r="K100" s="1005">
        <f t="shared" si="1"/>
        <v>0.92145725307592796</v>
      </c>
    </row>
    <row r="101" spans="2:11" s="1038" customFormat="1" ht="15" customHeight="1" outlineLevel="1">
      <c r="B101" s="1120" t="s">
        <v>1316</v>
      </c>
      <c r="C101" s="1121" t="s">
        <v>1317</v>
      </c>
      <c r="D101" s="1129">
        <v>613411</v>
      </c>
      <c r="E101" s="1135">
        <v>3000</v>
      </c>
      <c r="F101" s="1123">
        <v>-3000</v>
      </c>
      <c r="G101" s="1123">
        <f t="shared" si="9"/>
        <v>0</v>
      </c>
      <c r="H101" s="1155"/>
      <c r="I101" s="1145">
        <v>1941.03</v>
      </c>
      <c r="J101" s="1009" t="e">
        <f t="shared" si="10"/>
        <v>#DIV/0!</v>
      </c>
      <c r="K101" s="1010">
        <f t="shared" si="11"/>
        <v>0</v>
      </c>
    </row>
    <row r="102" spans="2:11" s="1038" customFormat="1" ht="15" customHeight="1" outlineLevel="1">
      <c r="B102" s="1120" t="s">
        <v>1318</v>
      </c>
      <c r="C102" s="1121" t="s">
        <v>1319</v>
      </c>
      <c r="D102" s="1129">
        <v>613412</v>
      </c>
      <c r="E102" s="1135">
        <v>7000</v>
      </c>
      <c r="F102" s="1123"/>
      <c r="G102" s="1123">
        <f t="shared" si="9"/>
        <v>7000</v>
      </c>
      <c r="H102" s="1145">
        <v>6841.14</v>
      </c>
      <c r="I102" s="1145">
        <v>7474.53</v>
      </c>
      <c r="J102" s="1009">
        <f t="shared" si="10"/>
        <v>0.97730571428571433</v>
      </c>
      <c r="K102" s="1010">
        <f t="shared" si="11"/>
        <v>0.91526022371975235</v>
      </c>
    </row>
    <row r="103" spans="2:11" s="1038" customFormat="1" ht="15" customHeight="1" outlineLevel="1">
      <c r="B103" s="1120" t="s">
        <v>1320</v>
      </c>
      <c r="C103" s="1121" t="s">
        <v>1321</v>
      </c>
      <c r="D103" s="1129">
        <v>613413</v>
      </c>
      <c r="E103" s="1135"/>
      <c r="F103" s="1123"/>
      <c r="G103" s="1123">
        <f t="shared" si="9"/>
        <v>0</v>
      </c>
      <c r="H103" s="1155"/>
      <c r="I103" s="1145"/>
      <c r="J103" s="1009" t="e">
        <f t="shared" si="10"/>
        <v>#DIV/0!</v>
      </c>
      <c r="K103" s="1010" t="e">
        <f t="shared" si="11"/>
        <v>#DIV/0!</v>
      </c>
    </row>
    <row r="104" spans="2:11" s="1038" customFormat="1" ht="15" customHeight="1" outlineLevel="1">
      <c r="B104" s="1120" t="s">
        <v>1322</v>
      </c>
      <c r="C104" s="1121" t="s">
        <v>1323</v>
      </c>
      <c r="D104" s="1129">
        <v>613414</v>
      </c>
      <c r="E104" s="1135"/>
      <c r="F104" s="1123"/>
      <c r="G104" s="1123">
        <f t="shared" si="9"/>
        <v>0</v>
      </c>
      <c r="H104" s="1155"/>
      <c r="I104" s="1145"/>
      <c r="J104" s="1009" t="e">
        <f t="shared" si="10"/>
        <v>#DIV/0!</v>
      </c>
      <c r="K104" s="1010" t="e">
        <f t="shared" si="11"/>
        <v>#DIV/0!</v>
      </c>
    </row>
    <row r="105" spans="2:11" s="1038" customFormat="1" ht="15" customHeight="1" outlineLevel="1">
      <c r="B105" s="1120" t="s">
        <v>1324</v>
      </c>
      <c r="C105" s="1121" t="s">
        <v>1325</v>
      </c>
      <c r="D105" s="1129">
        <v>613415</v>
      </c>
      <c r="E105" s="1135">
        <v>700</v>
      </c>
      <c r="F105" s="1123">
        <v>-100</v>
      </c>
      <c r="G105" s="1123">
        <f t="shared" si="9"/>
        <v>600</v>
      </c>
      <c r="H105" s="1145">
        <v>161.46</v>
      </c>
      <c r="I105" s="1145">
        <v>180.2</v>
      </c>
      <c r="J105" s="1009">
        <f t="shared" si="10"/>
        <v>0.26910000000000001</v>
      </c>
      <c r="K105" s="1010">
        <f t="shared" si="11"/>
        <v>0.89600443951165387</v>
      </c>
    </row>
    <row r="106" spans="2:11" s="1038" customFormat="1" ht="15" customHeight="1" outlineLevel="1">
      <c r="B106" s="1120" t="s">
        <v>1326</v>
      </c>
      <c r="C106" s="1121" t="s">
        <v>1327</v>
      </c>
      <c r="D106" s="1129">
        <v>613416</v>
      </c>
      <c r="E106" s="1135">
        <v>1000</v>
      </c>
      <c r="F106" s="1123"/>
      <c r="G106" s="1123">
        <f t="shared" si="9"/>
        <v>1000</v>
      </c>
      <c r="H106" s="1145">
        <v>887.55</v>
      </c>
      <c r="I106" s="1145">
        <v>489.52</v>
      </c>
      <c r="J106" s="1009">
        <f t="shared" si="10"/>
        <v>0.88754999999999995</v>
      </c>
      <c r="K106" s="1010">
        <f t="shared" si="11"/>
        <v>1.8131026311488805</v>
      </c>
    </row>
    <row r="107" spans="2:11" s="1038" customFormat="1" ht="15" customHeight="1" outlineLevel="1">
      <c r="B107" s="1120" t="s">
        <v>1328</v>
      </c>
      <c r="C107" s="1121" t="s">
        <v>1329</v>
      </c>
      <c r="D107" s="1129">
        <v>613417</v>
      </c>
      <c r="E107" s="1135">
        <v>5000</v>
      </c>
      <c r="F107" s="1123"/>
      <c r="G107" s="1123">
        <f t="shared" si="9"/>
        <v>5000</v>
      </c>
      <c r="H107" s="1145">
        <v>4982.0300000000007</v>
      </c>
      <c r="I107" s="1145">
        <v>4976.5300000000007</v>
      </c>
      <c r="J107" s="1009">
        <f t="shared" si="10"/>
        <v>0.99640600000000012</v>
      </c>
      <c r="K107" s="1010">
        <f t="shared" si="11"/>
        <v>1.0011051877513046</v>
      </c>
    </row>
    <row r="108" spans="2:11" s="1038" customFormat="1" ht="15" customHeight="1" outlineLevel="1">
      <c r="B108" s="1120" t="s">
        <v>1330</v>
      </c>
      <c r="C108" s="1121" t="s">
        <v>1331</v>
      </c>
      <c r="D108" s="1129">
        <v>613418</v>
      </c>
      <c r="E108" s="1135"/>
      <c r="F108" s="1123">
        <v>1200</v>
      </c>
      <c r="G108" s="1123">
        <f t="shared" si="9"/>
        <v>1200</v>
      </c>
      <c r="H108" s="1145">
        <v>1152</v>
      </c>
      <c r="I108" s="1145"/>
      <c r="J108" s="1009">
        <f t="shared" si="10"/>
        <v>0.96</v>
      </c>
      <c r="K108" s="1010" t="e">
        <f t="shared" si="11"/>
        <v>#DIV/0!</v>
      </c>
    </row>
    <row r="109" spans="2:11" s="1038" customFormat="1" ht="15" customHeight="1" outlineLevel="1">
      <c r="B109" s="1120" t="s">
        <v>1332</v>
      </c>
      <c r="C109" s="1121" t="s">
        <v>1333</v>
      </c>
      <c r="D109" s="1129">
        <v>613419</v>
      </c>
      <c r="E109" s="1135">
        <v>600</v>
      </c>
      <c r="F109" s="1123">
        <v>-400</v>
      </c>
      <c r="G109" s="1123">
        <f t="shared" si="9"/>
        <v>200</v>
      </c>
      <c r="H109" s="1145">
        <v>37.5</v>
      </c>
      <c r="I109" s="1145">
        <v>3064.82</v>
      </c>
      <c r="J109" s="1009">
        <f t="shared" si="10"/>
        <v>0.1875</v>
      </c>
      <c r="K109" s="1010">
        <f t="shared" si="11"/>
        <v>1.2235628846066E-2</v>
      </c>
    </row>
    <row r="110" spans="2:11" s="1038" customFormat="1" ht="15" customHeight="1" outlineLevel="1">
      <c r="B110" s="1120" t="s">
        <v>1334</v>
      </c>
      <c r="C110" s="1121" t="s">
        <v>1335</v>
      </c>
      <c r="D110" s="1129">
        <v>613421</v>
      </c>
      <c r="E110" s="1135"/>
      <c r="F110" s="1123"/>
      <c r="G110" s="1123">
        <f t="shared" si="9"/>
        <v>0</v>
      </c>
      <c r="H110" s="1155"/>
      <c r="I110" s="1145"/>
      <c r="J110" s="1009" t="e">
        <f t="shared" si="10"/>
        <v>#DIV/0!</v>
      </c>
      <c r="K110" s="1010" t="e">
        <f t="shared" si="11"/>
        <v>#DIV/0!</v>
      </c>
    </row>
    <row r="111" spans="2:11" s="1038" customFormat="1" ht="15" customHeight="1" outlineLevel="1">
      <c r="B111" s="1120" t="s">
        <v>1336</v>
      </c>
      <c r="C111" s="1121" t="s">
        <v>1337</v>
      </c>
      <c r="D111" s="1129">
        <v>613422</v>
      </c>
      <c r="E111" s="1135"/>
      <c r="F111" s="1123"/>
      <c r="G111" s="1123">
        <f t="shared" si="9"/>
        <v>0</v>
      </c>
      <c r="H111" s="1155"/>
      <c r="I111" s="1145"/>
      <c r="J111" s="1009" t="e">
        <f t="shared" si="10"/>
        <v>#DIV/0!</v>
      </c>
      <c r="K111" s="1010" t="e">
        <f t="shared" si="11"/>
        <v>#DIV/0!</v>
      </c>
    </row>
    <row r="112" spans="2:11" s="1038" customFormat="1" ht="15" customHeight="1" outlineLevel="1">
      <c r="B112" s="1120" t="s">
        <v>1338</v>
      </c>
      <c r="C112" s="1121" t="s">
        <v>1339</v>
      </c>
      <c r="D112" s="1129">
        <v>613423</v>
      </c>
      <c r="E112" s="1135">
        <v>18000</v>
      </c>
      <c r="F112" s="1123">
        <v>-750</v>
      </c>
      <c r="G112" s="1123">
        <f t="shared" si="9"/>
        <v>17250</v>
      </c>
      <c r="H112" s="1145">
        <v>17228.25</v>
      </c>
      <c r="I112" s="1145">
        <v>16940.43</v>
      </c>
      <c r="J112" s="1009">
        <f t="shared" si="10"/>
        <v>0.99873913043478257</v>
      </c>
      <c r="K112" s="1010">
        <f t="shared" si="11"/>
        <v>1.0169901236273222</v>
      </c>
    </row>
    <row r="113" spans="2:11" s="1038" customFormat="1" ht="15" customHeight="1" outlineLevel="1">
      <c r="B113" s="1120" t="s">
        <v>1340</v>
      </c>
      <c r="C113" s="1121" t="s">
        <v>1341</v>
      </c>
      <c r="D113" s="1129">
        <v>613424</v>
      </c>
      <c r="E113" s="1135"/>
      <c r="F113" s="1123"/>
      <c r="G113" s="1123">
        <f t="shared" si="9"/>
        <v>0</v>
      </c>
      <c r="H113" s="1155"/>
      <c r="I113" s="1145"/>
      <c r="J113" s="1009" t="e">
        <f t="shared" si="10"/>
        <v>#DIV/0!</v>
      </c>
      <c r="K113" s="1010" t="e">
        <f t="shared" si="11"/>
        <v>#DIV/0!</v>
      </c>
    </row>
    <row r="114" spans="2:11" s="1038" customFormat="1" ht="15" customHeight="1" outlineLevel="1">
      <c r="B114" s="1120" t="s">
        <v>1342</v>
      </c>
      <c r="C114" s="1121" t="s">
        <v>1343</v>
      </c>
      <c r="D114" s="1129">
        <v>613425</v>
      </c>
      <c r="E114" s="1135"/>
      <c r="F114" s="1123"/>
      <c r="G114" s="1123">
        <f t="shared" si="9"/>
        <v>0</v>
      </c>
      <c r="H114" s="1155"/>
      <c r="I114" s="1145"/>
      <c r="J114" s="1009" t="e">
        <f t="shared" si="10"/>
        <v>#DIV/0!</v>
      </c>
      <c r="K114" s="1010" t="e">
        <f t="shared" si="11"/>
        <v>#DIV/0!</v>
      </c>
    </row>
    <row r="115" spans="2:11" s="1038" customFormat="1" ht="15" customHeight="1" outlineLevel="1">
      <c r="B115" s="1120" t="s">
        <v>1344</v>
      </c>
      <c r="C115" s="1121" t="s">
        <v>1345</v>
      </c>
      <c r="D115" s="1129">
        <v>613431</v>
      </c>
      <c r="E115" s="1135"/>
      <c r="F115" s="1123"/>
      <c r="G115" s="1123">
        <f t="shared" si="9"/>
        <v>0</v>
      </c>
      <c r="H115" s="1155"/>
      <c r="I115" s="1145"/>
      <c r="J115" s="1009" t="e">
        <f t="shared" si="10"/>
        <v>#DIV/0!</v>
      </c>
      <c r="K115" s="1010" t="e">
        <f t="shared" si="11"/>
        <v>#DIV/0!</v>
      </c>
    </row>
    <row r="116" spans="2:11" s="1038" customFormat="1" ht="15" customHeight="1" outlineLevel="1">
      <c r="B116" s="1120" t="s">
        <v>1346</v>
      </c>
      <c r="C116" s="1121" t="s">
        <v>1347</v>
      </c>
      <c r="D116" s="1129">
        <v>613432</v>
      </c>
      <c r="E116" s="1135"/>
      <c r="F116" s="1123"/>
      <c r="G116" s="1123">
        <f t="shared" si="9"/>
        <v>0</v>
      </c>
      <c r="H116" s="1155"/>
      <c r="I116" s="1145"/>
      <c r="J116" s="1009" t="e">
        <f t="shared" si="10"/>
        <v>#DIV/0!</v>
      </c>
      <c r="K116" s="1010" t="e">
        <f t="shared" si="11"/>
        <v>#DIV/0!</v>
      </c>
    </row>
    <row r="117" spans="2:11" s="1038" customFormat="1" ht="15" customHeight="1" outlineLevel="1">
      <c r="B117" s="1120" t="s">
        <v>1348</v>
      </c>
      <c r="C117" s="1121" t="s">
        <v>1349</v>
      </c>
      <c r="D117" s="1129">
        <v>613433</v>
      </c>
      <c r="E117" s="1135">
        <v>2000</v>
      </c>
      <c r="F117" s="1123"/>
      <c r="G117" s="1123">
        <f t="shared" si="9"/>
        <v>2000</v>
      </c>
      <c r="H117" s="1145">
        <v>1992.47</v>
      </c>
      <c r="I117" s="1145"/>
      <c r="J117" s="1009">
        <f t="shared" si="10"/>
        <v>0.99623499999999998</v>
      </c>
      <c r="K117" s="1010" t="e">
        <f t="shared" si="11"/>
        <v>#DIV/0!</v>
      </c>
    </row>
    <row r="118" spans="2:11" s="1038" customFormat="1" ht="15" customHeight="1" outlineLevel="1">
      <c r="B118" s="1120" t="s">
        <v>1350</v>
      </c>
      <c r="C118" s="1121" t="s">
        <v>1351</v>
      </c>
      <c r="D118" s="1129">
        <v>613441</v>
      </c>
      <c r="E118" s="1135"/>
      <c r="F118" s="1123"/>
      <c r="G118" s="1123">
        <f t="shared" si="9"/>
        <v>0</v>
      </c>
      <c r="H118" s="1155"/>
      <c r="I118" s="1145"/>
      <c r="J118" s="1009" t="e">
        <f t="shared" si="10"/>
        <v>#DIV/0!</v>
      </c>
      <c r="K118" s="1010" t="e">
        <f t="shared" si="11"/>
        <v>#DIV/0!</v>
      </c>
    </row>
    <row r="119" spans="2:11" s="1038" customFormat="1" ht="15" customHeight="1" outlineLevel="1">
      <c r="B119" s="1120" t="s">
        <v>1352</v>
      </c>
      <c r="C119" s="1121" t="s">
        <v>1353</v>
      </c>
      <c r="D119" s="1129">
        <v>613451</v>
      </c>
      <c r="E119" s="1135"/>
      <c r="F119" s="1123"/>
      <c r="G119" s="1123">
        <f t="shared" si="9"/>
        <v>0</v>
      </c>
      <c r="H119" s="1155"/>
      <c r="I119" s="1145"/>
      <c r="J119" s="1009" t="e">
        <f t="shared" si="10"/>
        <v>#DIV/0!</v>
      </c>
      <c r="K119" s="1010" t="e">
        <f t="shared" si="11"/>
        <v>#DIV/0!</v>
      </c>
    </row>
    <row r="120" spans="2:11" s="1038" customFormat="1" ht="15" customHeight="1" outlineLevel="1">
      <c r="B120" s="1120" t="s">
        <v>1354</v>
      </c>
      <c r="C120" s="1121" t="s">
        <v>1355</v>
      </c>
      <c r="D120" s="1129">
        <v>613461</v>
      </c>
      <c r="E120" s="1135"/>
      <c r="F120" s="1123"/>
      <c r="G120" s="1123">
        <f t="shared" si="9"/>
        <v>0</v>
      </c>
      <c r="H120" s="1155"/>
      <c r="I120" s="1145"/>
      <c r="J120" s="1009" t="e">
        <f t="shared" si="10"/>
        <v>#DIV/0!</v>
      </c>
      <c r="K120" s="1010" t="e">
        <f t="shared" si="11"/>
        <v>#DIV/0!</v>
      </c>
    </row>
    <row r="121" spans="2:11" s="1038" customFormat="1" ht="15" customHeight="1" outlineLevel="1">
      <c r="B121" s="1120" t="s">
        <v>1356</v>
      </c>
      <c r="C121" s="1121" t="s">
        <v>1357</v>
      </c>
      <c r="D121" s="1129">
        <v>613471</v>
      </c>
      <c r="E121" s="1135"/>
      <c r="F121" s="1123"/>
      <c r="G121" s="1123">
        <f t="shared" si="9"/>
        <v>0</v>
      </c>
      <c r="H121" s="1155"/>
      <c r="I121" s="1145"/>
      <c r="J121" s="1009" t="e">
        <f t="shared" si="10"/>
        <v>#DIV/0!</v>
      </c>
      <c r="K121" s="1010" t="e">
        <f t="shared" si="11"/>
        <v>#DIV/0!</v>
      </c>
    </row>
    <row r="122" spans="2:11" s="1038" customFormat="1" ht="15" customHeight="1" outlineLevel="1">
      <c r="B122" s="1120" t="s">
        <v>1358</v>
      </c>
      <c r="C122" s="1121" t="s">
        <v>1359</v>
      </c>
      <c r="D122" s="1129">
        <v>613472</v>
      </c>
      <c r="E122" s="1135"/>
      <c r="F122" s="1123"/>
      <c r="G122" s="1123">
        <f t="shared" si="9"/>
        <v>0</v>
      </c>
      <c r="H122" s="1155"/>
      <c r="I122" s="1145"/>
      <c r="J122" s="1009" t="e">
        <f t="shared" si="10"/>
        <v>#DIV/0!</v>
      </c>
      <c r="K122" s="1010" t="e">
        <f t="shared" si="11"/>
        <v>#DIV/0!</v>
      </c>
    </row>
    <row r="123" spans="2:11" s="1038" customFormat="1" ht="15" customHeight="1" outlineLevel="1">
      <c r="B123" s="1120" t="s">
        <v>1360</v>
      </c>
      <c r="C123" s="1121" t="s">
        <v>1361</v>
      </c>
      <c r="D123" s="1129">
        <v>613481</v>
      </c>
      <c r="E123" s="1135">
        <v>2000</v>
      </c>
      <c r="F123" s="1123"/>
      <c r="G123" s="1123">
        <f t="shared" si="9"/>
        <v>2000</v>
      </c>
      <c r="H123" s="1145">
        <v>1979</v>
      </c>
      <c r="I123" s="1145">
        <v>2983.5</v>
      </c>
      <c r="J123" s="1009">
        <f t="shared" si="10"/>
        <v>0.98950000000000005</v>
      </c>
      <c r="K123" s="1010">
        <f t="shared" si="11"/>
        <v>0.66331489860901627</v>
      </c>
    </row>
    <row r="124" spans="2:11" s="1038" customFormat="1" ht="15" customHeight="1" outlineLevel="1">
      <c r="B124" s="1120" t="s">
        <v>1362</v>
      </c>
      <c r="C124" s="1121" t="s">
        <v>1363</v>
      </c>
      <c r="D124" s="1129">
        <v>613482</v>
      </c>
      <c r="E124" s="1135"/>
      <c r="F124" s="1123"/>
      <c r="G124" s="1123">
        <f t="shared" si="9"/>
        <v>0</v>
      </c>
      <c r="H124" s="1155"/>
      <c r="I124" s="1145"/>
      <c r="J124" s="1009" t="e">
        <f t="shared" si="10"/>
        <v>#DIV/0!</v>
      </c>
      <c r="K124" s="1010" t="e">
        <f t="shared" si="11"/>
        <v>#DIV/0!</v>
      </c>
    </row>
    <row r="125" spans="2:11" s="1038" customFormat="1" ht="15" customHeight="1" outlineLevel="1">
      <c r="B125" s="1120" t="s">
        <v>1364</v>
      </c>
      <c r="C125" s="1121" t="s">
        <v>1365</v>
      </c>
      <c r="D125" s="1129">
        <v>613483</v>
      </c>
      <c r="E125" s="1135"/>
      <c r="F125" s="1123"/>
      <c r="G125" s="1123">
        <f t="shared" si="9"/>
        <v>0</v>
      </c>
      <c r="H125" s="1155"/>
      <c r="I125" s="1145"/>
      <c r="J125" s="1009" t="e">
        <f t="shared" si="10"/>
        <v>#DIV/0!</v>
      </c>
      <c r="K125" s="1010" t="e">
        <f t="shared" si="11"/>
        <v>#DIV/0!</v>
      </c>
    </row>
    <row r="126" spans="2:11" s="1038" customFormat="1" ht="15" customHeight="1" outlineLevel="1">
      <c r="B126" s="1120" t="s">
        <v>1366</v>
      </c>
      <c r="C126" s="1121" t="s">
        <v>1367</v>
      </c>
      <c r="D126" s="1129">
        <v>613484</v>
      </c>
      <c r="E126" s="1135">
        <v>700</v>
      </c>
      <c r="F126" s="1123">
        <v>-450</v>
      </c>
      <c r="G126" s="1123">
        <f t="shared" si="9"/>
        <v>250</v>
      </c>
      <c r="H126" s="1145">
        <v>248.19</v>
      </c>
      <c r="I126" s="1145">
        <v>485.78</v>
      </c>
      <c r="J126" s="1009">
        <f t="shared" si="10"/>
        <v>0.99275999999999998</v>
      </c>
      <c r="K126" s="1010">
        <f t="shared" si="11"/>
        <v>0.51091028860801191</v>
      </c>
    </row>
    <row r="127" spans="2:11" s="1038" customFormat="1" ht="15" customHeight="1" outlineLevel="1">
      <c r="B127" s="1120" t="s">
        <v>1368</v>
      </c>
      <c r="C127" s="1121" t="s">
        <v>1369</v>
      </c>
      <c r="D127" s="1129">
        <v>613485</v>
      </c>
      <c r="E127" s="1135"/>
      <c r="F127" s="1123"/>
      <c r="G127" s="1123">
        <f t="shared" si="9"/>
        <v>0</v>
      </c>
      <c r="H127" s="1155"/>
      <c r="I127" s="1145"/>
      <c r="J127" s="1009" t="e">
        <f t="shared" si="10"/>
        <v>#DIV/0!</v>
      </c>
      <c r="K127" s="1010" t="e">
        <f t="shared" si="11"/>
        <v>#DIV/0!</v>
      </c>
    </row>
    <row r="128" spans="2:11" s="1038" customFormat="1" ht="15" customHeight="1" outlineLevel="1">
      <c r="B128" s="1120" t="s">
        <v>1370</v>
      </c>
      <c r="C128" s="1121" t="s">
        <v>1371</v>
      </c>
      <c r="D128" s="1129">
        <v>613486</v>
      </c>
      <c r="E128" s="1135"/>
      <c r="F128" s="1123"/>
      <c r="G128" s="1123">
        <f t="shared" si="9"/>
        <v>0</v>
      </c>
      <c r="H128" s="1155"/>
      <c r="I128" s="1145"/>
      <c r="J128" s="1009" t="e">
        <f t="shared" si="10"/>
        <v>#DIV/0!</v>
      </c>
      <c r="K128" s="1010" t="e">
        <f t="shared" si="11"/>
        <v>#DIV/0!</v>
      </c>
    </row>
    <row r="129" spans="2:11" s="1038" customFormat="1" ht="15" customHeight="1" outlineLevel="1">
      <c r="B129" s="1120" t="s">
        <v>1372</v>
      </c>
      <c r="C129" s="1121" t="s">
        <v>1373</v>
      </c>
      <c r="D129" s="1129">
        <v>613487</v>
      </c>
      <c r="E129" s="1135"/>
      <c r="F129" s="1123"/>
      <c r="G129" s="1123">
        <f t="shared" si="9"/>
        <v>0</v>
      </c>
      <c r="H129" s="1155"/>
      <c r="I129" s="1145"/>
      <c r="J129" s="1009" t="e">
        <f t="shared" si="10"/>
        <v>#DIV/0!</v>
      </c>
      <c r="K129" s="1010" t="e">
        <f t="shared" si="11"/>
        <v>#DIV/0!</v>
      </c>
    </row>
    <row r="130" spans="2:11" s="1038" customFormat="1" ht="15" customHeight="1" outlineLevel="1">
      <c r="B130" s="1120" t="s">
        <v>1374</v>
      </c>
      <c r="C130" s="1121" t="s">
        <v>1375</v>
      </c>
      <c r="D130" s="1129">
        <v>613488</v>
      </c>
      <c r="E130" s="1135"/>
      <c r="F130" s="1123"/>
      <c r="G130" s="1123">
        <f t="shared" si="9"/>
        <v>0</v>
      </c>
      <c r="H130" s="1155"/>
      <c r="I130" s="1145"/>
      <c r="J130" s="1009" t="e">
        <f t="shared" si="10"/>
        <v>#DIV/0!</v>
      </c>
      <c r="K130" s="1010" t="e">
        <f t="shared" si="11"/>
        <v>#DIV/0!</v>
      </c>
    </row>
    <row r="131" spans="2:11" s="1038" customFormat="1" ht="15" customHeight="1" outlineLevel="1">
      <c r="B131" s="1120" t="s">
        <v>1376</v>
      </c>
      <c r="C131" s="1121" t="s">
        <v>1377</v>
      </c>
      <c r="D131" s="1129">
        <v>613489</v>
      </c>
      <c r="E131" s="1135"/>
      <c r="F131" s="1123"/>
      <c r="G131" s="1123">
        <f t="shared" ref="G131:G134" si="15">E131+F131</f>
        <v>0</v>
      </c>
      <c r="H131" s="1155"/>
      <c r="I131" s="1145"/>
      <c r="J131" s="1009" t="e">
        <f t="shared" ref="J131:J194" si="16">(H131/G131)</f>
        <v>#DIV/0!</v>
      </c>
      <c r="K131" s="1010" t="e">
        <f t="shared" ref="K131:K194" si="17">H131/I131</f>
        <v>#DIV/0!</v>
      </c>
    </row>
    <row r="132" spans="2:11" s="1038" customFormat="1" ht="15" customHeight="1" outlineLevel="1">
      <c r="B132" s="1120" t="s">
        <v>1378</v>
      </c>
      <c r="C132" s="1121" t="s">
        <v>1379</v>
      </c>
      <c r="D132" s="1156">
        <v>613491</v>
      </c>
      <c r="E132" s="1135"/>
      <c r="F132" s="1123"/>
      <c r="G132" s="1123">
        <f t="shared" si="15"/>
        <v>0</v>
      </c>
      <c r="H132" s="1155"/>
      <c r="I132" s="1145"/>
      <c r="J132" s="1009" t="e">
        <f t="shared" si="16"/>
        <v>#DIV/0!</v>
      </c>
      <c r="K132" s="1010" t="e">
        <f t="shared" si="17"/>
        <v>#DIV/0!</v>
      </c>
    </row>
    <row r="133" spans="2:11" s="1038" customFormat="1" ht="15" customHeight="1" outlineLevel="1">
      <c r="B133" s="1120" t="s">
        <v>1380</v>
      </c>
      <c r="C133" s="1121" t="s">
        <v>1381</v>
      </c>
      <c r="D133" s="1129">
        <v>613492</v>
      </c>
      <c r="E133" s="1135"/>
      <c r="F133" s="1123"/>
      <c r="G133" s="1123">
        <f t="shared" si="15"/>
        <v>0</v>
      </c>
      <c r="H133" s="1155"/>
      <c r="I133" s="1145"/>
      <c r="J133" s="1009" t="e">
        <f t="shared" si="16"/>
        <v>#DIV/0!</v>
      </c>
      <c r="K133" s="1010" t="e">
        <f t="shared" si="17"/>
        <v>#DIV/0!</v>
      </c>
    </row>
    <row r="134" spans="2:11" s="1038" customFormat="1" ht="15" customHeight="1" outlineLevel="1">
      <c r="B134" s="1120" t="s">
        <v>1382</v>
      </c>
      <c r="C134" s="1121" t="s">
        <v>1383</v>
      </c>
      <c r="D134" s="1129">
        <v>613493</v>
      </c>
      <c r="E134" s="1135"/>
      <c r="F134" s="1123"/>
      <c r="G134" s="1123">
        <f t="shared" si="15"/>
        <v>0</v>
      </c>
      <c r="H134" s="1155"/>
      <c r="I134" s="1145"/>
      <c r="J134" s="1009" t="e">
        <f t="shared" si="16"/>
        <v>#DIV/0!</v>
      </c>
      <c r="K134" s="1010" t="e">
        <f t="shared" si="17"/>
        <v>#DIV/0!</v>
      </c>
    </row>
    <row r="135" spans="2:11" s="1017" customFormat="1" ht="15" customHeight="1">
      <c r="B135" s="1026">
        <v>11</v>
      </c>
      <c r="C135" s="1000" t="s">
        <v>297</v>
      </c>
      <c r="D135" s="1001">
        <v>613500</v>
      </c>
      <c r="E135" s="1002">
        <f>SUM(E136:E144)</f>
        <v>20000</v>
      </c>
      <c r="F135" s="1002">
        <f t="shared" ref="F135:I135" si="18">SUM(F136:F144)</f>
        <v>-3000</v>
      </c>
      <c r="G135" s="1002">
        <f t="shared" si="18"/>
        <v>17000</v>
      </c>
      <c r="H135" s="1003">
        <f t="shared" si="18"/>
        <v>13534.730000000001</v>
      </c>
      <c r="I135" s="1003">
        <f t="shared" si="18"/>
        <v>11823.77</v>
      </c>
      <c r="J135" s="1040">
        <f t="shared" si="0"/>
        <v>0.79616058823529423</v>
      </c>
      <c r="K135" s="1041">
        <f t="shared" si="1"/>
        <v>1.1447051152043723</v>
      </c>
    </row>
    <row r="136" spans="2:11" s="1017" customFormat="1" ht="15" customHeight="1" outlineLevel="1">
      <c r="B136" s="1138" t="s">
        <v>1384</v>
      </c>
      <c r="C136" s="1121" t="s">
        <v>1385</v>
      </c>
      <c r="D136" s="1129">
        <v>613511</v>
      </c>
      <c r="E136" s="1157"/>
      <c r="F136" s="1284"/>
      <c r="G136" s="1123">
        <f t="shared" ref="G136:G199" si="19">E136+F136</f>
        <v>0</v>
      </c>
      <c r="H136" s="1159"/>
      <c r="I136" s="1126"/>
      <c r="J136" s="1009" t="e">
        <f t="shared" si="16"/>
        <v>#DIV/0!</v>
      </c>
      <c r="K136" s="1010" t="e">
        <f t="shared" si="17"/>
        <v>#DIV/0!</v>
      </c>
    </row>
    <row r="137" spans="2:11" s="1017" customFormat="1" ht="15" customHeight="1" outlineLevel="1">
      <c r="B137" s="1138" t="s">
        <v>1386</v>
      </c>
      <c r="C137" s="1121" t="s">
        <v>1387</v>
      </c>
      <c r="D137" s="1129">
        <v>613512</v>
      </c>
      <c r="E137" s="1160">
        <v>14850</v>
      </c>
      <c r="F137" s="1284">
        <v>-2500</v>
      </c>
      <c r="G137" s="1123">
        <f t="shared" si="19"/>
        <v>12350</v>
      </c>
      <c r="H137" s="1140">
        <v>9929.130000000001</v>
      </c>
      <c r="I137" s="1126">
        <v>10735.960000000001</v>
      </c>
      <c r="J137" s="1009">
        <f t="shared" si="16"/>
        <v>0.80397813765182191</v>
      </c>
      <c r="K137" s="1010">
        <f t="shared" si="17"/>
        <v>0.92484789436622339</v>
      </c>
    </row>
    <row r="138" spans="2:11" s="1017" customFormat="1" ht="15" customHeight="1" outlineLevel="1">
      <c r="B138" s="1138" t="s">
        <v>1388</v>
      </c>
      <c r="C138" s="1121" t="s">
        <v>1389</v>
      </c>
      <c r="D138" s="1129">
        <v>613513</v>
      </c>
      <c r="E138" s="1160">
        <v>800</v>
      </c>
      <c r="F138" s="1284">
        <v>-150</v>
      </c>
      <c r="G138" s="1123">
        <f t="shared" si="19"/>
        <v>650</v>
      </c>
      <c r="H138" s="1140">
        <v>499.94</v>
      </c>
      <c r="I138" s="1126">
        <v>413.97999999999996</v>
      </c>
      <c r="J138" s="1009">
        <f t="shared" si="16"/>
        <v>0.76913846153846155</v>
      </c>
      <c r="K138" s="1010">
        <f t="shared" si="17"/>
        <v>1.2076428812986135</v>
      </c>
    </row>
    <row r="139" spans="2:11" s="1017" customFormat="1" ht="15" customHeight="1" outlineLevel="1">
      <c r="B139" s="1138" t="s">
        <v>1390</v>
      </c>
      <c r="C139" s="1121" t="s">
        <v>1391</v>
      </c>
      <c r="D139" s="1129">
        <v>613514</v>
      </c>
      <c r="E139" s="1160"/>
      <c r="F139" s="1284"/>
      <c r="G139" s="1123">
        <f t="shared" si="19"/>
        <v>0</v>
      </c>
      <c r="H139" s="1159"/>
      <c r="I139" s="1126"/>
      <c r="J139" s="1009" t="e">
        <f t="shared" si="16"/>
        <v>#DIV/0!</v>
      </c>
      <c r="K139" s="1010" t="e">
        <f t="shared" si="17"/>
        <v>#DIV/0!</v>
      </c>
    </row>
    <row r="140" spans="2:11" s="1017" customFormat="1" ht="15" customHeight="1" outlineLevel="1">
      <c r="B140" s="1138" t="s">
        <v>1392</v>
      </c>
      <c r="C140" s="1121" t="s">
        <v>1393</v>
      </c>
      <c r="D140" s="1129">
        <v>613521</v>
      </c>
      <c r="E140" s="1160">
        <v>3450</v>
      </c>
      <c r="F140" s="1284">
        <v>-200</v>
      </c>
      <c r="G140" s="1123">
        <f t="shared" si="19"/>
        <v>3250</v>
      </c>
      <c r="H140" s="1140">
        <v>2600.98</v>
      </c>
      <c r="I140" s="1126"/>
      <c r="J140" s="1009">
        <f t="shared" si="16"/>
        <v>0.80030153846153851</v>
      </c>
      <c r="K140" s="1010" t="e">
        <f t="shared" si="17"/>
        <v>#DIV/0!</v>
      </c>
    </row>
    <row r="141" spans="2:11" s="1017" customFormat="1" ht="15" customHeight="1" outlineLevel="1">
      <c r="B141" s="1138" t="s">
        <v>1394</v>
      </c>
      <c r="C141" s="1121" t="s">
        <v>1395</v>
      </c>
      <c r="D141" s="1129">
        <v>613522</v>
      </c>
      <c r="E141" s="1160"/>
      <c r="F141" s="1284"/>
      <c r="G141" s="1123">
        <f t="shared" si="19"/>
        <v>0</v>
      </c>
      <c r="H141" s="1159"/>
      <c r="I141" s="1126"/>
      <c r="J141" s="1009" t="e">
        <f t="shared" si="16"/>
        <v>#DIV/0!</v>
      </c>
      <c r="K141" s="1010" t="e">
        <f t="shared" si="17"/>
        <v>#DIV/0!</v>
      </c>
    </row>
    <row r="142" spans="2:11" s="1017" customFormat="1" ht="15" customHeight="1" outlineLevel="1">
      <c r="B142" s="1138" t="s">
        <v>1396</v>
      </c>
      <c r="C142" s="1121" t="s">
        <v>1397</v>
      </c>
      <c r="D142" s="1129">
        <v>613523</v>
      </c>
      <c r="E142" s="1160">
        <v>700</v>
      </c>
      <c r="F142" s="1284">
        <v>-150</v>
      </c>
      <c r="G142" s="1123">
        <f t="shared" si="19"/>
        <v>550</v>
      </c>
      <c r="H142" s="1140">
        <v>500.68</v>
      </c>
      <c r="I142" s="1126">
        <v>620.83000000000004</v>
      </c>
      <c r="J142" s="1009">
        <f t="shared" si="16"/>
        <v>0.91032727272727276</v>
      </c>
      <c r="K142" s="1010">
        <f t="shared" si="17"/>
        <v>0.8064687595638097</v>
      </c>
    </row>
    <row r="143" spans="2:11" s="1017" customFormat="1" ht="15" customHeight="1" outlineLevel="1">
      <c r="B143" s="1138" t="s">
        <v>1398</v>
      </c>
      <c r="C143" s="1121" t="s">
        <v>1399</v>
      </c>
      <c r="D143" s="1129">
        <v>613524</v>
      </c>
      <c r="E143" s="1160">
        <v>200</v>
      </c>
      <c r="F143" s="1284"/>
      <c r="G143" s="1123">
        <f t="shared" si="19"/>
        <v>200</v>
      </c>
      <c r="H143" s="1140">
        <v>4</v>
      </c>
      <c r="I143" s="1126">
        <v>53</v>
      </c>
      <c r="J143" s="1009">
        <f t="shared" si="16"/>
        <v>0.02</v>
      </c>
      <c r="K143" s="1010">
        <f t="shared" si="17"/>
        <v>7.5471698113207544E-2</v>
      </c>
    </row>
    <row r="144" spans="2:11" s="1017" customFormat="1" ht="15" customHeight="1" outlineLevel="1">
      <c r="B144" s="1138" t="s">
        <v>1400</v>
      </c>
      <c r="C144" s="1121" t="s">
        <v>1401</v>
      </c>
      <c r="D144" s="1129">
        <v>613525</v>
      </c>
      <c r="E144" s="1160"/>
      <c r="F144" s="1284"/>
      <c r="G144" s="1123">
        <f t="shared" si="19"/>
        <v>0</v>
      </c>
      <c r="H144" s="1159"/>
      <c r="I144" s="1126"/>
      <c r="J144" s="1009" t="e">
        <f t="shared" si="16"/>
        <v>#DIV/0!</v>
      </c>
      <c r="K144" s="1010" t="e">
        <f t="shared" si="17"/>
        <v>#DIV/0!</v>
      </c>
    </row>
    <row r="145" spans="2:11" s="990" customFormat="1" ht="15" customHeight="1">
      <c r="B145" s="1161">
        <v>12</v>
      </c>
      <c r="C145" s="1162" t="s">
        <v>42</v>
      </c>
      <c r="D145" s="1161">
        <v>613600</v>
      </c>
      <c r="E145" s="1163">
        <f>SUM(E146:E155)</f>
        <v>24000</v>
      </c>
      <c r="F145" s="1163">
        <f t="shared" ref="F145:I145" si="20">SUM(F146:F155)</f>
        <v>-4400</v>
      </c>
      <c r="G145" s="1163">
        <f t="shared" si="20"/>
        <v>19600</v>
      </c>
      <c r="H145" s="1141">
        <f t="shared" si="20"/>
        <v>17840.099999999999</v>
      </c>
      <c r="I145" s="1141">
        <f t="shared" si="20"/>
        <v>24931.91</v>
      </c>
      <c r="J145" s="1004">
        <f t="shared" si="0"/>
        <v>0.91020918367346937</v>
      </c>
      <c r="K145" s="1005">
        <f t="shared" si="1"/>
        <v>0.71555287982348714</v>
      </c>
    </row>
    <row r="146" spans="2:11" s="1017" customFormat="1" ht="15" customHeight="1" outlineLevel="1">
      <c r="B146" s="1120" t="s">
        <v>1402</v>
      </c>
      <c r="C146" s="1121" t="s">
        <v>1403</v>
      </c>
      <c r="D146" s="1129">
        <v>613611</v>
      </c>
      <c r="E146" s="1133">
        <v>18700</v>
      </c>
      <c r="F146" s="1123">
        <v>-2000</v>
      </c>
      <c r="G146" s="1123">
        <f t="shared" si="19"/>
        <v>16700</v>
      </c>
      <c r="H146" s="1125">
        <v>15265</v>
      </c>
      <c r="I146" s="1126">
        <v>22080</v>
      </c>
      <c r="J146" s="1009">
        <f t="shared" si="16"/>
        <v>0.91407185628742516</v>
      </c>
      <c r="K146" s="1010">
        <f t="shared" si="17"/>
        <v>0.69134963768115942</v>
      </c>
    </row>
    <row r="147" spans="2:11" s="1017" customFormat="1" ht="15" customHeight="1" outlineLevel="1">
      <c r="B147" s="1120" t="s">
        <v>1404</v>
      </c>
      <c r="C147" s="1121" t="s">
        <v>1405</v>
      </c>
      <c r="D147" s="1129">
        <v>613612</v>
      </c>
      <c r="E147" s="1135"/>
      <c r="F147" s="1123"/>
      <c r="G147" s="1123">
        <f t="shared" si="19"/>
        <v>0</v>
      </c>
      <c r="H147" s="1127"/>
      <c r="I147" s="1126"/>
      <c r="J147" s="1009" t="e">
        <f t="shared" si="16"/>
        <v>#DIV/0!</v>
      </c>
      <c r="K147" s="1010" t="e">
        <f t="shared" si="17"/>
        <v>#DIV/0!</v>
      </c>
    </row>
    <row r="148" spans="2:11" s="1017" customFormat="1" ht="15" customHeight="1" outlineLevel="1">
      <c r="B148" s="1120" t="s">
        <v>1406</v>
      </c>
      <c r="C148" s="1121" t="s">
        <v>1407</v>
      </c>
      <c r="D148" s="1129">
        <v>613613</v>
      </c>
      <c r="E148" s="1135">
        <v>1800</v>
      </c>
      <c r="F148" s="1123">
        <v>100</v>
      </c>
      <c r="G148" s="1123">
        <f t="shared" si="19"/>
        <v>1900</v>
      </c>
      <c r="H148" s="1125">
        <v>1875</v>
      </c>
      <c r="I148" s="1126">
        <v>1800</v>
      </c>
      <c r="J148" s="1009">
        <f t="shared" si="16"/>
        <v>0.98684210526315785</v>
      </c>
      <c r="K148" s="1010">
        <f t="shared" si="17"/>
        <v>1.0416666666666667</v>
      </c>
    </row>
    <row r="149" spans="2:11" s="1017" customFormat="1" ht="15" customHeight="1" outlineLevel="1">
      <c r="B149" s="1120" t="s">
        <v>1408</v>
      </c>
      <c r="C149" s="1121" t="s">
        <v>1409</v>
      </c>
      <c r="D149" s="1129">
        <v>613614</v>
      </c>
      <c r="E149" s="1135">
        <v>3500</v>
      </c>
      <c r="F149" s="1123">
        <v>-2500</v>
      </c>
      <c r="G149" s="1123">
        <f t="shared" si="19"/>
        <v>1000</v>
      </c>
      <c r="H149" s="1125">
        <v>700.09999999999991</v>
      </c>
      <c r="I149" s="1126">
        <v>1051.9100000000001</v>
      </c>
      <c r="J149" s="1009">
        <f t="shared" si="16"/>
        <v>0.70009999999999994</v>
      </c>
      <c r="K149" s="1010">
        <f t="shared" si="17"/>
        <v>0.66555123537184724</v>
      </c>
    </row>
    <row r="150" spans="2:11" s="1017" customFormat="1" ht="15" customHeight="1" outlineLevel="1">
      <c r="B150" s="1120" t="s">
        <v>1410</v>
      </c>
      <c r="C150" s="1121" t="s">
        <v>1411</v>
      </c>
      <c r="D150" s="1129">
        <v>613615</v>
      </c>
      <c r="E150" s="1135"/>
      <c r="F150" s="1123"/>
      <c r="G150" s="1123">
        <f t="shared" si="19"/>
        <v>0</v>
      </c>
      <c r="H150" s="1127"/>
      <c r="I150" s="1126"/>
      <c r="J150" s="1009" t="e">
        <f t="shared" si="16"/>
        <v>#DIV/0!</v>
      </c>
      <c r="K150" s="1010" t="e">
        <f t="shared" si="17"/>
        <v>#DIV/0!</v>
      </c>
    </row>
    <row r="151" spans="2:11" s="1017" customFormat="1" ht="15" customHeight="1" outlineLevel="1">
      <c r="B151" s="1120" t="s">
        <v>1412</v>
      </c>
      <c r="C151" s="1121" t="s">
        <v>1413</v>
      </c>
      <c r="D151" s="1129">
        <v>613616</v>
      </c>
      <c r="E151" s="1135"/>
      <c r="F151" s="1123"/>
      <c r="G151" s="1123">
        <f t="shared" si="19"/>
        <v>0</v>
      </c>
      <c r="H151" s="1127"/>
      <c r="I151" s="1126"/>
      <c r="J151" s="1009" t="e">
        <f t="shared" si="16"/>
        <v>#DIV/0!</v>
      </c>
      <c r="K151" s="1010" t="e">
        <f t="shared" si="17"/>
        <v>#DIV/0!</v>
      </c>
    </row>
    <row r="152" spans="2:11" s="1017" customFormat="1" ht="15" customHeight="1" outlineLevel="1">
      <c r="B152" s="1120" t="s">
        <v>1414</v>
      </c>
      <c r="C152" s="1121" t="s">
        <v>1415</v>
      </c>
      <c r="D152" s="1129">
        <v>613621</v>
      </c>
      <c r="E152" s="1135"/>
      <c r="F152" s="1123"/>
      <c r="G152" s="1123">
        <f t="shared" si="19"/>
        <v>0</v>
      </c>
      <c r="H152" s="1127"/>
      <c r="I152" s="1126"/>
      <c r="J152" s="1009" t="e">
        <f t="shared" si="16"/>
        <v>#DIV/0!</v>
      </c>
      <c r="K152" s="1010" t="e">
        <f t="shared" si="17"/>
        <v>#DIV/0!</v>
      </c>
    </row>
    <row r="153" spans="2:11" s="1017" customFormat="1" ht="15" customHeight="1" outlineLevel="1">
      <c r="B153" s="1120" t="s">
        <v>1416</v>
      </c>
      <c r="C153" s="1121" t="s">
        <v>1417</v>
      </c>
      <c r="D153" s="1129">
        <v>613622</v>
      </c>
      <c r="E153" s="1135"/>
      <c r="F153" s="1123"/>
      <c r="G153" s="1123">
        <f t="shared" si="19"/>
        <v>0</v>
      </c>
      <c r="H153" s="1127"/>
      <c r="I153" s="1126"/>
      <c r="J153" s="1009" t="e">
        <f t="shared" si="16"/>
        <v>#DIV/0!</v>
      </c>
      <c r="K153" s="1010" t="e">
        <f t="shared" si="17"/>
        <v>#DIV/0!</v>
      </c>
    </row>
    <row r="154" spans="2:11" s="1017" customFormat="1" ht="15" customHeight="1" outlineLevel="1">
      <c r="B154" s="1120" t="s">
        <v>1418</v>
      </c>
      <c r="C154" s="1121" t="s">
        <v>1419</v>
      </c>
      <c r="D154" s="1129">
        <v>613623</v>
      </c>
      <c r="E154" s="1135"/>
      <c r="F154" s="1123"/>
      <c r="G154" s="1123">
        <f t="shared" si="19"/>
        <v>0</v>
      </c>
      <c r="H154" s="1127"/>
      <c r="I154" s="1126"/>
      <c r="J154" s="1009" t="e">
        <f t="shared" si="16"/>
        <v>#DIV/0!</v>
      </c>
      <c r="K154" s="1010" t="e">
        <f t="shared" si="17"/>
        <v>#DIV/0!</v>
      </c>
    </row>
    <row r="155" spans="2:11" s="1017" customFormat="1" ht="15" customHeight="1" outlineLevel="1">
      <c r="B155" s="1120" t="s">
        <v>1420</v>
      </c>
      <c r="C155" s="1121" t="s">
        <v>1421</v>
      </c>
      <c r="D155" s="1129">
        <v>613624</v>
      </c>
      <c r="E155" s="1135"/>
      <c r="F155" s="1123"/>
      <c r="G155" s="1123">
        <f t="shared" si="19"/>
        <v>0</v>
      </c>
      <c r="H155" s="1127"/>
      <c r="I155" s="1126"/>
      <c r="J155" s="1009" t="e">
        <f t="shared" si="16"/>
        <v>#DIV/0!</v>
      </c>
      <c r="K155" s="1010" t="e">
        <f t="shared" si="17"/>
        <v>#DIV/0!</v>
      </c>
    </row>
    <row r="156" spans="2:11" s="990" customFormat="1" ht="15" customHeight="1">
      <c r="B156" s="1042">
        <v>13</v>
      </c>
      <c r="C156" s="1043" t="s">
        <v>296</v>
      </c>
      <c r="D156" s="1044">
        <v>613700</v>
      </c>
      <c r="E156" s="1002">
        <f>SUM(E157:E169)</f>
        <v>13000</v>
      </c>
      <c r="F156" s="1002">
        <f t="shared" ref="F156:I156" si="21">SUM(F157:F169)</f>
        <v>-500</v>
      </c>
      <c r="G156" s="1002">
        <f t="shared" si="21"/>
        <v>12500</v>
      </c>
      <c r="H156" s="1003">
        <f t="shared" si="21"/>
        <v>10678.470000000001</v>
      </c>
      <c r="I156" s="1003">
        <f t="shared" si="21"/>
        <v>9580.2199999999975</v>
      </c>
      <c r="J156" s="1004">
        <f t="shared" si="0"/>
        <v>0.85427760000000008</v>
      </c>
      <c r="K156" s="1005">
        <f t="shared" si="1"/>
        <v>1.1146372421510158</v>
      </c>
    </row>
    <row r="157" spans="2:11" s="1017" customFormat="1" ht="15" customHeight="1" outlineLevel="1">
      <c r="B157" s="1138" t="s">
        <v>1422</v>
      </c>
      <c r="C157" s="1121" t="s">
        <v>1423</v>
      </c>
      <c r="D157" s="1129">
        <v>613711</v>
      </c>
      <c r="E157" s="1157"/>
      <c r="F157" s="1284"/>
      <c r="G157" s="1123">
        <f t="shared" si="19"/>
        <v>0</v>
      </c>
      <c r="H157" s="1159"/>
      <c r="I157" s="1126"/>
      <c r="J157" s="1009" t="e">
        <f t="shared" si="16"/>
        <v>#DIV/0!</v>
      </c>
      <c r="K157" s="1010" t="e">
        <f t="shared" si="17"/>
        <v>#DIV/0!</v>
      </c>
    </row>
    <row r="158" spans="2:11" s="1017" customFormat="1" ht="15" customHeight="1" outlineLevel="1">
      <c r="B158" s="1138" t="s">
        <v>1424</v>
      </c>
      <c r="C158" s="1121" t="s">
        <v>1425</v>
      </c>
      <c r="D158" s="1129">
        <v>613712</v>
      </c>
      <c r="E158" s="1160">
        <v>2100</v>
      </c>
      <c r="F158" s="1284">
        <v>1200</v>
      </c>
      <c r="G158" s="1123">
        <f t="shared" si="19"/>
        <v>3300</v>
      </c>
      <c r="H158" s="1140">
        <v>3255.96</v>
      </c>
      <c r="I158" s="1126">
        <v>1151.57</v>
      </c>
      <c r="J158" s="1009">
        <f t="shared" si="16"/>
        <v>0.98665454545454545</v>
      </c>
      <c r="K158" s="1010">
        <f t="shared" si="17"/>
        <v>2.8274095365457597</v>
      </c>
    </row>
    <row r="159" spans="2:11" s="1017" customFormat="1" ht="15" customHeight="1" outlineLevel="1">
      <c r="B159" s="1138" t="s">
        <v>1426</v>
      </c>
      <c r="C159" s="1121" t="s">
        <v>1427</v>
      </c>
      <c r="D159" s="1129">
        <v>613713</v>
      </c>
      <c r="E159" s="1160">
        <v>5800</v>
      </c>
      <c r="F159" s="1284">
        <v>-1400</v>
      </c>
      <c r="G159" s="1123">
        <f t="shared" si="19"/>
        <v>4400</v>
      </c>
      <c r="H159" s="1140">
        <v>4148.21</v>
      </c>
      <c r="I159" s="1126">
        <v>5629.7599999999984</v>
      </c>
      <c r="J159" s="1009">
        <f t="shared" si="16"/>
        <v>0.94277500000000003</v>
      </c>
      <c r="K159" s="1010">
        <f t="shared" si="17"/>
        <v>0.73683602853407626</v>
      </c>
    </row>
    <row r="160" spans="2:11" s="1017" customFormat="1" ht="15" customHeight="1" outlineLevel="1">
      <c r="B160" s="1138" t="s">
        <v>1428</v>
      </c>
      <c r="C160" s="1121" t="s">
        <v>1429</v>
      </c>
      <c r="D160" s="1129">
        <v>613714</v>
      </c>
      <c r="E160" s="1160"/>
      <c r="F160" s="1284"/>
      <c r="G160" s="1123">
        <f t="shared" si="19"/>
        <v>0</v>
      </c>
      <c r="H160" s="1159"/>
      <c r="I160" s="1126"/>
      <c r="J160" s="1009" t="e">
        <f t="shared" si="16"/>
        <v>#DIV/0!</v>
      </c>
      <c r="K160" s="1010" t="e">
        <f t="shared" si="17"/>
        <v>#DIV/0!</v>
      </c>
    </row>
    <row r="161" spans="2:11" s="1017" customFormat="1" ht="15" customHeight="1" outlineLevel="1">
      <c r="B161" s="1138" t="s">
        <v>1430</v>
      </c>
      <c r="C161" s="1121" t="s">
        <v>1431</v>
      </c>
      <c r="D161" s="1129">
        <v>613718</v>
      </c>
      <c r="E161" s="1160">
        <v>400</v>
      </c>
      <c r="F161" s="1284">
        <v>-200</v>
      </c>
      <c r="G161" s="1123">
        <f t="shared" si="19"/>
        <v>200</v>
      </c>
      <c r="H161" s="1140">
        <v>18.8</v>
      </c>
      <c r="I161" s="1126"/>
      <c r="J161" s="1009">
        <f t="shared" si="16"/>
        <v>9.4E-2</v>
      </c>
      <c r="K161" s="1010" t="e">
        <f t="shared" si="17"/>
        <v>#DIV/0!</v>
      </c>
    </row>
    <row r="162" spans="2:11" s="1017" customFormat="1" ht="15" customHeight="1" outlineLevel="1">
      <c r="B162" s="1138" t="s">
        <v>1432</v>
      </c>
      <c r="C162" s="1121" t="s">
        <v>1433</v>
      </c>
      <c r="D162" s="1129">
        <v>613721</v>
      </c>
      <c r="E162" s="1160"/>
      <c r="F162" s="1284"/>
      <c r="G162" s="1123">
        <f t="shared" si="19"/>
        <v>0</v>
      </c>
      <c r="H162" s="1159"/>
      <c r="I162" s="1126"/>
      <c r="J162" s="1009" t="e">
        <f t="shared" si="16"/>
        <v>#DIV/0!</v>
      </c>
      <c r="K162" s="1010" t="e">
        <f t="shared" si="17"/>
        <v>#DIV/0!</v>
      </c>
    </row>
    <row r="163" spans="2:11" s="1017" customFormat="1" ht="15" customHeight="1" outlineLevel="1">
      <c r="B163" s="1138" t="s">
        <v>1434</v>
      </c>
      <c r="C163" s="1121" t="s">
        <v>1435</v>
      </c>
      <c r="D163" s="1129">
        <v>613722</v>
      </c>
      <c r="E163" s="1160">
        <v>1200</v>
      </c>
      <c r="F163" s="1284">
        <v>700</v>
      </c>
      <c r="G163" s="1123">
        <f t="shared" si="19"/>
        <v>1900</v>
      </c>
      <c r="H163" s="1140">
        <v>1358.5</v>
      </c>
      <c r="I163" s="1126">
        <v>935.03</v>
      </c>
      <c r="J163" s="1009">
        <f t="shared" si="16"/>
        <v>0.71499999999999997</v>
      </c>
      <c r="K163" s="1010">
        <f t="shared" si="17"/>
        <v>1.4528945595328493</v>
      </c>
    </row>
    <row r="164" spans="2:11" s="1017" customFormat="1" ht="15" customHeight="1" outlineLevel="1">
      <c r="B164" s="1138" t="s">
        <v>1436</v>
      </c>
      <c r="C164" s="1121" t="s">
        <v>1437</v>
      </c>
      <c r="D164" s="1129">
        <v>613723</v>
      </c>
      <c r="E164" s="1160">
        <v>2000</v>
      </c>
      <c r="F164" s="1284">
        <v>-400</v>
      </c>
      <c r="G164" s="1123">
        <f t="shared" si="19"/>
        <v>1600</v>
      </c>
      <c r="H164" s="1140">
        <v>1015.0000000000001</v>
      </c>
      <c r="I164" s="1126">
        <v>1170.1499999999999</v>
      </c>
      <c r="J164" s="1009">
        <f t="shared" si="16"/>
        <v>0.63437500000000002</v>
      </c>
      <c r="K164" s="1010">
        <f t="shared" si="17"/>
        <v>0.86741016109045865</v>
      </c>
    </row>
    <row r="165" spans="2:11" s="1017" customFormat="1" ht="15" customHeight="1" outlineLevel="1">
      <c r="B165" s="1138" t="s">
        <v>1438</v>
      </c>
      <c r="C165" s="1121" t="s">
        <v>1439</v>
      </c>
      <c r="D165" s="1129">
        <v>613724</v>
      </c>
      <c r="E165" s="1160"/>
      <c r="F165" s="1284"/>
      <c r="G165" s="1123">
        <f t="shared" si="19"/>
        <v>0</v>
      </c>
      <c r="H165" s="1159"/>
      <c r="I165" s="1126"/>
      <c r="J165" s="1009" t="e">
        <f t="shared" si="16"/>
        <v>#DIV/0!</v>
      </c>
      <c r="K165" s="1010" t="e">
        <f t="shared" si="17"/>
        <v>#DIV/0!</v>
      </c>
    </row>
    <row r="166" spans="2:11" s="1017" customFormat="1" ht="15" customHeight="1" outlineLevel="1">
      <c r="B166" s="1138" t="s">
        <v>1440</v>
      </c>
      <c r="C166" s="1121" t="s">
        <v>1441</v>
      </c>
      <c r="D166" s="1129">
        <v>613725</v>
      </c>
      <c r="E166" s="1160"/>
      <c r="F166" s="1284"/>
      <c r="G166" s="1123">
        <f t="shared" si="19"/>
        <v>0</v>
      </c>
      <c r="H166" s="1159"/>
      <c r="I166" s="1126"/>
      <c r="J166" s="1009" t="e">
        <f t="shared" si="16"/>
        <v>#DIV/0!</v>
      </c>
      <c r="K166" s="1010" t="e">
        <f t="shared" si="17"/>
        <v>#DIV/0!</v>
      </c>
    </row>
    <row r="167" spans="2:11" s="1017" customFormat="1" ht="15" customHeight="1" outlineLevel="1">
      <c r="B167" s="1138" t="s">
        <v>1442</v>
      </c>
      <c r="C167" s="1121" t="s">
        <v>1443</v>
      </c>
      <c r="D167" s="1129">
        <v>613726</v>
      </c>
      <c r="E167" s="1160">
        <v>1200</v>
      </c>
      <c r="F167" s="1284">
        <v>-200</v>
      </c>
      <c r="G167" s="1123">
        <f t="shared" si="19"/>
        <v>1000</v>
      </c>
      <c r="H167" s="1140">
        <v>882</v>
      </c>
      <c r="I167" s="1126">
        <v>594</v>
      </c>
      <c r="J167" s="1009">
        <f t="shared" si="16"/>
        <v>0.88200000000000001</v>
      </c>
      <c r="K167" s="1010">
        <f t="shared" si="17"/>
        <v>1.4848484848484849</v>
      </c>
    </row>
    <row r="168" spans="2:11" s="1017" customFormat="1" ht="15" customHeight="1" outlineLevel="1">
      <c r="B168" s="1138" t="s">
        <v>1444</v>
      </c>
      <c r="C168" s="1121" t="s">
        <v>1445</v>
      </c>
      <c r="D168" s="1129">
        <v>613727</v>
      </c>
      <c r="E168" s="1160"/>
      <c r="F168" s="1284"/>
      <c r="G168" s="1123">
        <f t="shared" si="19"/>
        <v>0</v>
      </c>
      <c r="H168" s="1159"/>
      <c r="I168" s="1126"/>
      <c r="J168" s="1009" t="e">
        <f t="shared" si="16"/>
        <v>#DIV/0!</v>
      </c>
      <c r="K168" s="1010" t="e">
        <f t="shared" si="17"/>
        <v>#DIV/0!</v>
      </c>
    </row>
    <row r="169" spans="2:11" s="1017" customFormat="1" ht="15" customHeight="1" outlineLevel="1">
      <c r="B169" s="1138" t="s">
        <v>1446</v>
      </c>
      <c r="C169" s="1121" t="s">
        <v>1447</v>
      </c>
      <c r="D169" s="1129">
        <v>613728</v>
      </c>
      <c r="E169" s="1165">
        <v>300</v>
      </c>
      <c r="F169" s="1284">
        <v>-200</v>
      </c>
      <c r="G169" s="1123">
        <f t="shared" si="19"/>
        <v>100</v>
      </c>
      <c r="H169" s="1159"/>
      <c r="I169" s="1126">
        <v>99.71</v>
      </c>
      <c r="J169" s="1009">
        <f t="shared" si="16"/>
        <v>0</v>
      </c>
      <c r="K169" s="1010">
        <f t="shared" si="17"/>
        <v>0</v>
      </c>
    </row>
    <row r="170" spans="2:11" s="990" customFormat="1" ht="25.5" customHeight="1">
      <c r="B170" s="999">
        <v>14</v>
      </c>
      <c r="C170" s="1000" t="s">
        <v>295</v>
      </c>
      <c r="D170" s="1001">
        <v>613800</v>
      </c>
      <c r="E170" s="1002">
        <f>SUM(E171:E179)</f>
        <v>4000</v>
      </c>
      <c r="F170" s="1002">
        <f t="shared" ref="F170:I170" si="22">SUM(F171:F179)</f>
        <v>-500</v>
      </c>
      <c r="G170" s="1002">
        <f t="shared" si="22"/>
        <v>3500</v>
      </c>
      <c r="H170" s="1003">
        <f t="shared" si="22"/>
        <v>3135.58</v>
      </c>
      <c r="I170" s="1003">
        <f t="shared" si="22"/>
        <v>3668.16</v>
      </c>
      <c r="J170" s="1004">
        <f t="shared" si="0"/>
        <v>0.89588000000000001</v>
      </c>
      <c r="K170" s="1005">
        <f t="shared" si="1"/>
        <v>0.85481004100148306</v>
      </c>
    </row>
    <row r="171" spans="2:11" ht="15" customHeight="1" outlineLevel="1">
      <c r="B171" s="1120" t="s">
        <v>1448</v>
      </c>
      <c r="C171" s="1121" t="s">
        <v>1449</v>
      </c>
      <c r="D171" s="1129">
        <v>613811</v>
      </c>
      <c r="E171" s="1157"/>
      <c r="F171" s="1284"/>
      <c r="G171" s="1123">
        <f t="shared" si="19"/>
        <v>0</v>
      </c>
      <c r="H171" s="1166"/>
      <c r="I171" s="1126"/>
      <c r="J171" s="1009" t="e">
        <f t="shared" si="16"/>
        <v>#DIV/0!</v>
      </c>
      <c r="K171" s="1010" t="e">
        <f t="shared" si="17"/>
        <v>#DIV/0!</v>
      </c>
    </row>
    <row r="172" spans="2:11" ht="15" customHeight="1" outlineLevel="1">
      <c r="B172" s="1120" t="s">
        <v>1450</v>
      </c>
      <c r="C172" s="1121" t="s">
        <v>1451</v>
      </c>
      <c r="D172" s="1129">
        <v>613812</v>
      </c>
      <c r="E172" s="1160"/>
      <c r="F172" s="1284"/>
      <c r="G172" s="1123">
        <f t="shared" si="19"/>
        <v>0</v>
      </c>
      <c r="H172" s="1166"/>
      <c r="I172" s="1126"/>
      <c r="J172" s="1009" t="e">
        <f t="shared" si="16"/>
        <v>#DIV/0!</v>
      </c>
      <c r="K172" s="1010" t="e">
        <f t="shared" si="17"/>
        <v>#DIV/0!</v>
      </c>
    </row>
    <row r="173" spans="2:11" ht="15" customHeight="1" outlineLevel="1">
      <c r="B173" s="1120" t="s">
        <v>1452</v>
      </c>
      <c r="C173" s="1121" t="s">
        <v>1453</v>
      </c>
      <c r="D173" s="1129">
        <v>613813</v>
      </c>
      <c r="E173" s="1160">
        <v>3500</v>
      </c>
      <c r="F173" s="1284">
        <v>-500</v>
      </c>
      <c r="G173" s="1123">
        <f t="shared" si="19"/>
        <v>3000</v>
      </c>
      <c r="H173" s="1126">
        <v>2812.95</v>
      </c>
      <c r="I173" s="1126">
        <v>3342.81</v>
      </c>
      <c r="J173" s="1009">
        <f t="shared" si="16"/>
        <v>0.93764999999999998</v>
      </c>
      <c r="K173" s="1010">
        <f t="shared" si="17"/>
        <v>0.84149263643461636</v>
      </c>
    </row>
    <row r="174" spans="2:11" ht="15" customHeight="1" outlineLevel="1">
      <c r="B174" s="1120" t="s">
        <v>1454</v>
      </c>
      <c r="C174" s="1121" t="s">
        <v>1455</v>
      </c>
      <c r="D174" s="1129">
        <v>613814</v>
      </c>
      <c r="E174" s="1160"/>
      <c r="F174" s="1284"/>
      <c r="G174" s="1123">
        <f t="shared" si="19"/>
        <v>0</v>
      </c>
      <c r="H174" s="1166"/>
      <c r="I174" s="1126"/>
      <c r="J174" s="1009" t="e">
        <f t="shared" si="16"/>
        <v>#DIV/0!</v>
      </c>
      <c r="K174" s="1010" t="e">
        <f t="shared" si="17"/>
        <v>#DIV/0!</v>
      </c>
    </row>
    <row r="175" spans="2:11" ht="15" customHeight="1" outlineLevel="1">
      <c r="B175" s="1120" t="s">
        <v>1456</v>
      </c>
      <c r="C175" s="1121" t="s">
        <v>1457</v>
      </c>
      <c r="D175" s="1129">
        <v>613815</v>
      </c>
      <c r="E175" s="1160">
        <v>400</v>
      </c>
      <c r="F175" s="1284"/>
      <c r="G175" s="1123">
        <f t="shared" si="19"/>
        <v>400</v>
      </c>
      <c r="H175" s="1126">
        <v>275.52000000000004</v>
      </c>
      <c r="I175" s="1126">
        <v>291</v>
      </c>
      <c r="J175" s="1009">
        <f t="shared" si="16"/>
        <v>0.68880000000000008</v>
      </c>
      <c r="K175" s="1010">
        <f t="shared" si="17"/>
        <v>0.94680412371134037</v>
      </c>
    </row>
    <row r="176" spans="2:11" ht="15" customHeight="1" outlineLevel="1">
      <c r="B176" s="1120" t="s">
        <v>1458</v>
      </c>
      <c r="C176" s="1121" t="s">
        <v>1459</v>
      </c>
      <c r="D176" s="1129">
        <v>613816</v>
      </c>
      <c r="E176" s="1160"/>
      <c r="F176" s="1284"/>
      <c r="G176" s="1123">
        <f t="shared" si="19"/>
        <v>0</v>
      </c>
      <c r="H176" s="1166"/>
      <c r="I176" s="1126"/>
      <c r="J176" s="1009" t="e">
        <f t="shared" si="16"/>
        <v>#DIV/0!</v>
      </c>
      <c r="K176" s="1010" t="e">
        <f t="shared" si="17"/>
        <v>#DIV/0!</v>
      </c>
    </row>
    <row r="177" spans="2:13" ht="15" customHeight="1" outlineLevel="1">
      <c r="B177" s="1120" t="s">
        <v>1460</v>
      </c>
      <c r="C177" s="1121" t="s">
        <v>1461</v>
      </c>
      <c r="D177" s="1129">
        <v>613821</v>
      </c>
      <c r="E177" s="1160">
        <v>100</v>
      </c>
      <c r="F177" s="1284"/>
      <c r="G177" s="1123">
        <f t="shared" si="19"/>
        <v>100</v>
      </c>
      <c r="H177" s="1126">
        <v>47.11</v>
      </c>
      <c r="I177" s="1126">
        <v>34.349999999999994</v>
      </c>
      <c r="J177" s="1009">
        <f t="shared" si="16"/>
        <v>0.47110000000000002</v>
      </c>
      <c r="K177" s="1010">
        <f t="shared" si="17"/>
        <v>1.3714701601164485</v>
      </c>
    </row>
    <row r="178" spans="2:13" ht="15" customHeight="1" outlineLevel="1">
      <c r="B178" s="1120" t="s">
        <v>1462</v>
      </c>
      <c r="C178" s="1121" t="s">
        <v>1463</v>
      </c>
      <c r="D178" s="1129">
        <v>613822</v>
      </c>
      <c r="E178" s="1160"/>
      <c r="F178" s="1284"/>
      <c r="G178" s="1123">
        <f t="shared" si="19"/>
        <v>0</v>
      </c>
      <c r="H178" s="1166"/>
      <c r="I178" s="1126"/>
      <c r="J178" s="1009" t="e">
        <f t="shared" si="16"/>
        <v>#DIV/0!</v>
      </c>
      <c r="K178" s="1010" t="e">
        <f t="shared" si="17"/>
        <v>#DIV/0!</v>
      </c>
    </row>
    <row r="179" spans="2:13" ht="15" customHeight="1" outlineLevel="1">
      <c r="B179" s="1120" t="s">
        <v>1464</v>
      </c>
      <c r="C179" s="1121" t="s">
        <v>1465</v>
      </c>
      <c r="D179" s="1129">
        <v>613831</v>
      </c>
      <c r="E179" s="1160"/>
      <c r="F179" s="1284"/>
      <c r="G179" s="1123">
        <f t="shared" si="19"/>
        <v>0</v>
      </c>
      <c r="H179" s="1166"/>
      <c r="I179" s="1126"/>
      <c r="J179" s="1009" t="e">
        <f t="shared" si="16"/>
        <v>#DIV/0!</v>
      </c>
      <c r="K179" s="1010" t="e">
        <f t="shared" si="17"/>
        <v>#DIV/0!</v>
      </c>
    </row>
    <row r="180" spans="2:13" s="966" customFormat="1" ht="15" customHeight="1">
      <c r="B180" s="1026">
        <v>15</v>
      </c>
      <c r="C180" s="1000" t="s">
        <v>32</v>
      </c>
      <c r="D180" s="1001">
        <v>613900</v>
      </c>
      <c r="E180" s="1002">
        <f>SUM(E181:E248)</f>
        <v>141000</v>
      </c>
      <c r="F180" s="1002">
        <f t="shared" ref="F180:I180" si="23">SUM(F181:F248)</f>
        <v>11000</v>
      </c>
      <c r="G180" s="1002">
        <f t="shared" si="23"/>
        <v>152000</v>
      </c>
      <c r="H180" s="1003">
        <f t="shared" si="23"/>
        <v>139107.68145</v>
      </c>
      <c r="I180" s="1003">
        <f t="shared" si="23"/>
        <v>126576.47854999999</v>
      </c>
      <c r="J180" s="1004">
        <f t="shared" si="0"/>
        <v>0.91518211480263156</v>
      </c>
      <c r="K180" s="1005">
        <f t="shared" si="1"/>
        <v>1.0990010390836553</v>
      </c>
    </row>
    <row r="181" spans="2:13" ht="15" customHeight="1" outlineLevel="1">
      <c r="B181" s="1167" t="s">
        <v>1466</v>
      </c>
      <c r="C181" s="1168" t="s">
        <v>1467</v>
      </c>
      <c r="D181" s="1169">
        <v>613911</v>
      </c>
      <c r="E181" s="1133"/>
      <c r="F181" s="1123"/>
      <c r="G181" s="1123">
        <f t="shared" si="19"/>
        <v>0</v>
      </c>
      <c r="H181" s="1125"/>
      <c r="I181" s="1126"/>
      <c r="J181" s="1009" t="e">
        <f t="shared" si="16"/>
        <v>#DIV/0!</v>
      </c>
      <c r="K181" s="1010" t="e">
        <f t="shared" si="17"/>
        <v>#DIV/0!</v>
      </c>
    </row>
    <row r="182" spans="2:13" ht="15" customHeight="1" outlineLevel="1">
      <c r="B182" s="1138" t="s">
        <v>1468</v>
      </c>
      <c r="C182" s="1170" t="s">
        <v>1469</v>
      </c>
      <c r="D182" s="1129">
        <v>613912</v>
      </c>
      <c r="E182" s="1135"/>
      <c r="F182" s="1123"/>
      <c r="G182" s="1123">
        <f t="shared" si="19"/>
        <v>0</v>
      </c>
      <c r="H182" s="1125"/>
      <c r="I182" s="1126"/>
      <c r="J182" s="1009" t="e">
        <f t="shared" si="16"/>
        <v>#DIV/0!</v>
      </c>
      <c r="K182" s="1010" t="e">
        <f t="shared" si="17"/>
        <v>#DIV/0!</v>
      </c>
    </row>
    <row r="183" spans="2:13" ht="15" customHeight="1" outlineLevel="1">
      <c r="B183" s="1138" t="s">
        <v>1470</v>
      </c>
      <c r="C183" s="1170" t="s">
        <v>1471</v>
      </c>
      <c r="D183" s="1129">
        <v>613913</v>
      </c>
      <c r="E183" s="1135">
        <v>6800</v>
      </c>
      <c r="F183" s="1123"/>
      <c r="G183" s="1123">
        <f t="shared" si="19"/>
        <v>6800</v>
      </c>
      <c r="H183" s="1125">
        <v>5653.62</v>
      </c>
      <c r="I183" s="1126">
        <v>1641.97</v>
      </c>
      <c r="J183" s="1009">
        <f t="shared" si="16"/>
        <v>0.83141470588235289</v>
      </c>
      <c r="K183" s="1010">
        <f t="shared" si="17"/>
        <v>3.4431932373916698</v>
      </c>
    </row>
    <row r="184" spans="2:13" ht="15" customHeight="1" outlineLevel="1">
      <c r="B184" s="1138" t="s">
        <v>1472</v>
      </c>
      <c r="C184" s="1170" t="s">
        <v>1473</v>
      </c>
      <c r="D184" s="1129">
        <v>613914</v>
      </c>
      <c r="E184" s="1135">
        <v>4000</v>
      </c>
      <c r="F184" s="1123"/>
      <c r="G184" s="1123">
        <f t="shared" si="19"/>
        <v>4000</v>
      </c>
      <c r="H184" s="1125">
        <v>3970.7500000000009</v>
      </c>
      <c r="I184" s="1126">
        <v>8497.3299999999963</v>
      </c>
      <c r="J184" s="1009">
        <f t="shared" si="16"/>
        <v>0.99268750000000028</v>
      </c>
      <c r="K184" s="1010">
        <f t="shared" si="17"/>
        <v>0.46729384406631291</v>
      </c>
      <c r="M184" s="1128"/>
    </row>
    <row r="185" spans="2:13" ht="15" customHeight="1" outlineLevel="1">
      <c r="B185" s="1138" t="s">
        <v>1474</v>
      </c>
      <c r="C185" s="1170" t="s">
        <v>1475</v>
      </c>
      <c r="D185" s="1129">
        <v>613915</v>
      </c>
      <c r="E185" s="1135">
        <v>3500</v>
      </c>
      <c r="F185" s="1123">
        <v>-800</v>
      </c>
      <c r="G185" s="1123">
        <f t="shared" si="19"/>
        <v>2700</v>
      </c>
      <c r="H185" s="1125">
        <v>1548.4</v>
      </c>
      <c r="I185" s="1126">
        <v>4558.2000000000007</v>
      </c>
      <c r="J185" s="1009">
        <f t="shared" si="16"/>
        <v>0.57348148148148148</v>
      </c>
      <c r="K185" s="1010">
        <f t="shared" si="17"/>
        <v>0.3396954938352858</v>
      </c>
    </row>
    <row r="186" spans="2:13" ht="15" customHeight="1" outlineLevel="1">
      <c r="B186" s="1138" t="s">
        <v>1476</v>
      </c>
      <c r="C186" s="1170" t="s">
        <v>1477</v>
      </c>
      <c r="D186" s="1129">
        <v>613918</v>
      </c>
      <c r="E186" s="1135">
        <v>1000</v>
      </c>
      <c r="F186" s="1123"/>
      <c r="G186" s="1123">
        <f t="shared" si="19"/>
        <v>1000</v>
      </c>
      <c r="H186" s="1125">
        <v>877.5</v>
      </c>
      <c r="I186" s="1126"/>
      <c r="J186" s="1009">
        <f t="shared" si="16"/>
        <v>0.87749999999999995</v>
      </c>
      <c r="K186" s="1010" t="e">
        <f t="shared" si="17"/>
        <v>#DIV/0!</v>
      </c>
    </row>
    <row r="187" spans="2:13" ht="15" customHeight="1" outlineLevel="1">
      <c r="B187" s="1138" t="s">
        <v>1478</v>
      </c>
      <c r="C187" s="1170" t="s">
        <v>1479</v>
      </c>
      <c r="D187" s="1129">
        <v>613919</v>
      </c>
      <c r="E187" s="1135">
        <v>800</v>
      </c>
      <c r="F187" s="1123">
        <v>-100</v>
      </c>
      <c r="G187" s="1123">
        <f t="shared" si="19"/>
        <v>700</v>
      </c>
      <c r="H187" s="1125">
        <v>700</v>
      </c>
      <c r="I187" s="1126">
        <v>659.99999999999977</v>
      </c>
      <c r="J187" s="1009">
        <f t="shared" si="16"/>
        <v>1</v>
      </c>
      <c r="K187" s="1010">
        <f t="shared" si="17"/>
        <v>1.060606060606061</v>
      </c>
    </row>
    <row r="188" spans="2:13" ht="15" customHeight="1" outlineLevel="1">
      <c r="B188" s="1138" t="s">
        <v>1480</v>
      </c>
      <c r="C188" s="1170" t="s">
        <v>1481</v>
      </c>
      <c r="D188" s="1129">
        <v>613921</v>
      </c>
      <c r="E188" s="1135"/>
      <c r="F188" s="1123"/>
      <c r="G188" s="1123">
        <f t="shared" si="19"/>
        <v>0</v>
      </c>
      <c r="H188" s="1125"/>
      <c r="I188" s="1126"/>
      <c r="J188" s="1009" t="e">
        <f t="shared" si="16"/>
        <v>#DIV/0!</v>
      </c>
      <c r="K188" s="1010" t="e">
        <f t="shared" si="17"/>
        <v>#DIV/0!</v>
      </c>
    </row>
    <row r="189" spans="2:13" ht="15" customHeight="1" outlineLevel="1">
      <c r="B189" s="1138" t="s">
        <v>1482</v>
      </c>
      <c r="C189" s="1170" t="s">
        <v>1483</v>
      </c>
      <c r="D189" s="1129">
        <v>613922</v>
      </c>
      <c r="E189" s="1135">
        <v>1500</v>
      </c>
      <c r="F189" s="1123"/>
      <c r="G189" s="1123">
        <f t="shared" si="19"/>
        <v>1500</v>
      </c>
      <c r="H189" s="1125">
        <v>947</v>
      </c>
      <c r="I189" s="1126">
        <v>922</v>
      </c>
      <c r="J189" s="1009">
        <f t="shared" si="16"/>
        <v>0.6313333333333333</v>
      </c>
      <c r="K189" s="1010">
        <f t="shared" si="17"/>
        <v>1.027114967462039</v>
      </c>
    </row>
    <row r="190" spans="2:13" ht="15" customHeight="1" outlineLevel="1">
      <c r="B190" s="1138" t="s">
        <v>1484</v>
      </c>
      <c r="C190" s="1170" t="s">
        <v>1485</v>
      </c>
      <c r="D190" s="1129">
        <v>613923</v>
      </c>
      <c r="E190" s="1135"/>
      <c r="F190" s="1123"/>
      <c r="G190" s="1123">
        <f t="shared" si="19"/>
        <v>0</v>
      </c>
      <c r="H190" s="1125"/>
      <c r="I190" s="1126"/>
      <c r="J190" s="1009" t="e">
        <f t="shared" si="16"/>
        <v>#DIV/0!</v>
      </c>
      <c r="K190" s="1010" t="e">
        <f t="shared" si="17"/>
        <v>#DIV/0!</v>
      </c>
    </row>
    <row r="191" spans="2:13" ht="15" customHeight="1" outlineLevel="1">
      <c r="B191" s="1138" t="s">
        <v>1486</v>
      </c>
      <c r="C191" s="1170" t="s">
        <v>1487</v>
      </c>
      <c r="D191" s="1129">
        <v>613924</v>
      </c>
      <c r="E191" s="1135"/>
      <c r="F191" s="1123"/>
      <c r="G191" s="1123">
        <f t="shared" si="19"/>
        <v>0</v>
      </c>
      <c r="H191" s="1125"/>
      <c r="I191" s="1126"/>
      <c r="J191" s="1009" t="e">
        <f t="shared" si="16"/>
        <v>#DIV/0!</v>
      </c>
      <c r="K191" s="1010" t="e">
        <f t="shared" si="17"/>
        <v>#DIV/0!</v>
      </c>
    </row>
    <row r="192" spans="2:13" ht="15" customHeight="1" outlineLevel="1">
      <c r="B192" s="1138" t="s">
        <v>1488</v>
      </c>
      <c r="C192" s="1170" t="s">
        <v>1489</v>
      </c>
      <c r="D192" s="1129">
        <v>613926</v>
      </c>
      <c r="E192" s="1135"/>
      <c r="F192" s="1123"/>
      <c r="G192" s="1123">
        <f t="shared" si="19"/>
        <v>0</v>
      </c>
      <c r="H192" s="1125"/>
      <c r="I192" s="1126"/>
      <c r="J192" s="1009" t="e">
        <f t="shared" si="16"/>
        <v>#DIV/0!</v>
      </c>
      <c r="K192" s="1010" t="e">
        <f t="shared" si="17"/>
        <v>#DIV/0!</v>
      </c>
    </row>
    <row r="193" spans="2:11" ht="15" customHeight="1" outlineLevel="1">
      <c r="B193" s="1138" t="s">
        <v>1490</v>
      </c>
      <c r="C193" s="1170" t="s">
        <v>1491</v>
      </c>
      <c r="D193" s="1129">
        <v>613927</v>
      </c>
      <c r="E193" s="1135"/>
      <c r="F193" s="1123"/>
      <c r="G193" s="1123">
        <f t="shared" si="19"/>
        <v>0</v>
      </c>
      <c r="H193" s="1125"/>
      <c r="I193" s="1126"/>
      <c r="J193" s="1009" t="e">
        <f t="shared" si="16"/>
        <v>#DIV/0!</v>
      </c>
      <c r="K193" s="1010" t="e">
        <f t="shared" si="17"/>
        <v>#DIV/0!</v>
      </c>
    </row>
    <row r="194" spans="2:11" ht="15" customHeight="1" outlineLevel="1">
      <c r="B194" s="1138" t="s">
        <v>1492</v>
      </c>
      <c r="C194" s="1170" t="s">
        <v>1493</v>
      </c>
      <c r="D194" s="1129">
        <v>613931</v>
      </c>
      <c r="E194" s="1135"/>
      <c r="F194" s="1123"/>
      <c r="G194" s="1123">
        <f t="shared" si="19"/>
        <v>0</v>
      </c>
      <c r="H194" s="1125"/>
      <c r="I194" s="1126"/>
      <c r="J194" s="1009" t="e">
        <f t="shared" si="16"/>
        <v>#DIV/0!</v>
      </c>
      <c r="K194" s="1010" t="e">
        <f t="shared" si="17"/>
        <v>#DIV/0!</v>
      </c>
    </row>
    <row r="195" spans="2:11" ht="15" customHeight="1" outlineLevel="1">
      <c r="B195" s="1138" t="s">
        <v>1494</v>
      </c>
      <c r="C195" s="1170" t="s">
        <v>1495</v>
      </c>
      <c r="D195" s="1129">
        <v>613932</v>
      </c>
      <c r="E195" s="1135">
        <v>100</v>
      </c>
      <c r="F195" s="1123">
        <v>-100</v>
      </c>
      <c r="G195" s="1123">
        <f t="shared" si="19"/>
        <v>0</v>
      </c>
      <c r="H195" s="1125"/>
      <c r="I195" s="1126"/>
      <c r="J195" s="1009" t="e">
        <f t="shared" ref="J195:J248" si="24">(H195/G195)</f>
        <v>#DIV/0!</v>
      </c>
      <c r="K195" s="1010" t="e">
        <f t="shared" ref="K195:K248" si="25">H195/I195</f>
        <v>#DIV/0!</v>
      </c>
    </row>
    <row r="196" spans="2:11" ht="15" customHeight="1" outlineLevel="1">
      <c r="B196" s="1138" t="s">
        <v>1496</v>
      </c>
      <c r="C196" s="1170" t="s">
        <v>1497</v>
      </c>
      <c r="D196" s="1129">
        <v>613933</v>
      </c>
      <c r="E196" s="1135"/>
      <c r="F196" s="1123"/>
      <c r="G196" s="1123">
        <f t="shared" si="19"/>
        <v>0</v>
      </c>
      <c r="H196" s="1125"/>
      <c r="I196" s="1126"/>
      <c r="J196" s="1009" t="e">
        <f t="shared" si="24"/>
        <v>#DIV/0!</v>
      </c>
      <c r="K196" s="1010" t="e">
        <f t="shared" si="25"/>
        <v>#DIV/0!</v>
      </c>
    </row>
    <row r="197" spans="2:11" ht="15" customHeight="1" outlineLevel="1">
      <c r="B197" s="1138" t="s">
        <v>1498</v>
      </c>
      <c r="C197" s="1170" t="s">
        <v>1499</v>
      </c>
      <c r="D197" s="1129">
        <v>613934</v>
      </c>
      <c r="E197" s="1135">
        <v>2000</v>
      </c>
      <c r="F197" s="1123">
        <v>500</v>
      </c>
      <c r="G197" s="1123">
        <f t="shared" si="19"/>
        <v>2500</v>
      </c>
      <c r="H197" s="1125">
        <v>2452.6</v>
      </c>
      <c r="I197" s="1126">
        <v>1500</v>
      </c>
      <c r="J197" s="1009">
        <f t="shared" si="24"/>
        <v>0.98103999999999991</v>
      </c>
      <c r="K197" s="1010">
        <f t="shared" si="25"/>
        <v>1.6350666666666667</v>
      </c>
    </row>
    <row r="198" spans="2:11" ht="15" customHeight="1" outlineLevel="1">
      <c r="B198" s="1138" t="s">
        <v>1500</v>
      </c>
      <c r="C198" s="1170" t="s">
        <v>1501</v>
      </c>
      <c r="D198" s="1129">
        <v>613936</v>
      </c>
      <c r="E198" s="1135">
        <v>4000</v>
      </c>
      <c r="F198" s="1123"/>
      <c r="G198" s="1123">
        <f t="shared" si="19"/>
        <v>4000</v>
      </c>
      <c r="H198" s="1125">
        <v>3979.94</v>
      </c>
      <c r="I198" s="1126">
        <v>3867.67</v>
      </c>
      <c r="J198" s="1009">
        <f t="shared" si="24"/>
        <v>0.99498500000000001</v>
      </c>
      <c r="K198" s="1010">
        <f t="shared" si="25"/>
        <v>1.0290278126106933</v>
      </c>
    </row>
    <row r="199" spans="2:11" ht="15" customHeight="1" outlineLevel="1">
      <c r="B199" s="1138" t="s">
        <v>1502</v>
      </c>
      <c r="C199" s="1170" t="s">
        <v>1503</v>
      </c>
      <c r="D199" s="1129">
        <v>613937</v>
      </c>
      <c r="E199" s="1135"/>
      <c r="F199" s="1123"/>
      <c r="G199" s="1123">
        <f t="shared" si="19"/>
        <v>0</v>
      </c>
      <c r="H199" s="1125"/>
      <c r="I199" s="1126"/>
      <c r="J199" s="1009" t="e">
        <f t="shared" si="24"/>
        <v>#DIV/0!</v>
      </c>
      <c r="K199" s="1010" t="e">
        <f t="shared" si="25"/>
        <v>#DIV/0!</v>
      </c>
    </row>
    <row r="200" spans="2:11" ht="15" customHeight="1" outlineLevel="1">
      <c r="B200" s="1138" t="s">
        <v>1504</v>
      </c>
      <c r="C200" s="1170" t="s">
        <v>1505</v>
      </c>
      <c r="D200" s="1129">
        <v>613938</v>
      </c>
      <c r="E200" s="1135"/>
      <c r="F200" s="1123"/>
      <c r="G200" s="1123">
        <f t="shared" ref="G200:G248" si="26">E200+F200</f>
        <v>0</v>
      </c>
      <c r="H200" s="1125"/>
      <c r="I200" s="1126"/>
      <c r="J200" s="1009" t="e">
        <f t="shared" si="24"/>
        <v>#DIV/0!</v>
      </c>
      <c r="K200" s="1010" t="e">
        <f t="shared" si="25"/>
        <v>#DIV/0!</v>
      </c>
    </row>
    <row r="201" spans="2:11" ht="15" customHeight="1" outlineLevel="1">
      <c r="B201" s="1138" t="s">
        <v>1506</v>
      </c>
      <c r="C201" s="1170" t="s">
        <v>1507</v>
      </c>
      <c r="D201" s="1129">
        <v>613939</v>
      </c>
      <c r="E201" s="1135"/>
      <c r="F201" s="1123"/>
      <c r="G201" s="1123">
        <f t="shared" si="26"/>
        <v>0</v>
      </c>
      <c r="H201" s="1125"/>
      <c r="I201" s="1126"/>
      <c r="J201" s="1009" t="e">
        <f t="shared" si="24"/>
        <v>#DIV/0!</v>
      </c>
      <c r="K201" s="1010" t="e">
        <f t="shared" si="25"/>
        <v>#DIV/0!</v>
      </c>
    </row>
    <row r="202" spans="2:11" ht="15" customHeight="1" outlineLevel="1">
      <c r="B202" s="1138" t="s">
        <v>1508</v>
      </c>
      <c r="C202" s="1170" t="s">
        <v>1509</v>
      </c>
      <c r="D202" s="1129">
        <v>613941</v>
      </c>
      <c r="E202" s="1135"/>
      <c r="F202" s="1123"/>
      <c r="G202" s="1123">
        <f t="shared" si="26"/>
        <v>0</v>
      </c>
      <c r="H202" s="1125"/>
      <c r="I202" s="1126"/>
      <c r="J202" s="1009" t="e">
        <f t="shared" si="24"/>
        <v>#DIV/0!</v>
      </c>
      <c r="K202" s="1010" t="e">
        <f t="shared" si="25"/>
        <v>#DIV/0!</v>
      </c>
    </row>
    <row r="203" spans="2:11" ht="15" customHeight="1" outlineLevel="1">
      <c r="B203" s="1138" t="s">
        <v>1510</v>
      </c>
      <c r="C203" s="1170" t="s">
        <v>1511</v>
      </c>
      <c r="D203" s="1129">
        <v>613942</v>
      </c>
      <c r="E203" s="1135"/>
      <c r="F203" s="1123"/>
      <c r="G203" s="1123">
        <f t="shared" si="26"/>
        <v>0</v>
      </c>
      <c r="H203" s="1125"/>
      <c r="I203" s="1126"/>
      <c r="J203" s="1009" t="e">
        <f t="shared" si="24"/>
        <v>#DIV/0!</v>
      </c>
      <c r="K203" s="1010" t="e">
        <f t="shared" si="25"/>
        <v>#DIV/0!</v>
      </c>
    </row>
    <row r="204" spans="2:11" ht="15" customHeight="1" outlineLevel="1">
      <c r="B204" s="1138" t="s">
        <v>1512</v>
      </c>
      <c r="C204" s="1170" t="s">
        <v>1513</v>
      </c>
      <c r="D204" s="1129">
        <v>613943</v>
      </c>
      <c r="E204" s="1135"/>
      <c r="F204" s="1123"/>
      <c r="G204" s="1123">
        <f t="shared" si="26"/>
        <v>0</v>
      </c>
      <c r="H204" s="1125"/>
      <c r="I204" s="1126"/>
      <c r="J204" s="1009" t="e">
        <f t="shared" si="24"/>
        <v>#DIV/0!</v>
      </c>
      <c r="K204" s="1010" t="e">
        <f t="shared" si="25"/>
        <v>#DIV/0!</v>
      </c>
    </row>
    <row r="205" spans="2:11" ht="15" customHeight="1" outlineLevel="1">
      <c r="B205" s="1138" t="s">
        <v>1514</v>
      </c>
      <c r="C205" s="1170" t="s">
        <v>1515</v>
      </c>
      <c r="D205" s="1129">
        <v>613944</v>
      </c>
      <c r="E205" s="1135"/>
      <c r="F205" s="1123"/>
      <c r="G205" s="1123">
        <f t="shared" si="26"/>
        <v>0</v>
      </c>
      <c r="H205" s="1125"/>
      <c r="I205" s="1126"/>
      <c r="J205" s="1009" t="e">
        <f t="shared" si="24"/>
        <v>#DIV/0!</v>
      </c>
      <c r="K205" s="1010" t="e">
        <f t="shared" si="25"/>
        <v>#DIV/0!</v>
      </c>
    </row>
    <row r="206" spans="2:11" ht="15" customHeight="1" outlineLevel="1">
      <c r="B206" s="1138" t="s">
        <v>1516</v>
      </c>
      <c r="C206" s="1170" t="s">
        <v>1517</v>
      </c>
      <c r="D206" s="1129">
        <v>613945</v>
      </c>
      <c r="E206" s="1135"/>
      <c r="F206" s="1123"/>
      <c r="G206" s="1123">
        <f t="shared" si="26"/>
        <v>0</v>
      </c>
      <c r="H206" s="1125"/>
      <c r="I206" s="1126"/>
      <c r="J206" s="1009" t="e">
        <f t="shared" si="24"/>
        <v>#DIV/0!</v>
      </c>
      <c r="K206" s="1010" t="e">
        <f t="shared" si="25"/>
        <v>#DIV/0!</v>
      </c>
    </row>
    <row r="207" spans="2:11" ht="15" customHeight="1" outlineLevel="1">
      <c r="B207" s="1138" t="s">
        <v>1518</v>
      </c>
      <c r="C207" s="1170" t="s">
        <v>1519</v>
      </c>
      <c r="D207" s="1129">
        <v>613946</v>
      </c>
      <c r="E207" s="1135"/>
      <c r="F207" s="1123"/>
      <c r="G207" s="1123">
        <f t="shared" si="26"/>
        <v>0</v>
      </c>
      <c r="H207" s="1125"/>
      <c r="I207" s="1126"/>
      <c r="J207" s="1009" t="e">
        <f t="shared" si="24"/>
        <v>#DIV/0!</v>
      </c>
      <c r="K207" s="1010" t="e">
        <f t="shared" si="25"/>
        <v>#DIV/0!</v>
      </c>
    </row>
    <row r="208" spans="2:11" ht="15" customHeight="1" outlineLevel="1">
      <c r="B208" s="1138" t="s">
        <v>1520</v>
      </c>
      <c r="C208" s="1170" t="s">
        <v>1521</v>
      </c>
      <c r="D208" s="1129">
        <v>613947</v>
      </c>
      <c r="E208" s="1135"/>
      <c r="F208" s="1123"/>
      <c r="G208" s="1123">
        <f t="shared" si="26"/>
        <v>0</v>
      </c>
      <c r="H208" s="1125"/>
      <c r="I208" s="1126"/>
      <c r="J208" s="1009" t="e">
        <f t="shared" si="24"/>
        <v>#DIV/0!</v>
      </c>
      <c r="K208" s="1010" t="e">
        <f t="shared" si="25"/>
        <v>#DIV/0!</v>
      </c>
    </row>
    <row r="209" spans="2:11" ht="15" customHeight="1" outlineLevel="1">
      <c r="B209" s="1138" t="s">
        <v>1522</v>
      </c>
      <c r="C209" s="1170" t="s">
        <v>1523</v>
      </c>
      <c r="D209" s="1129">
        <v>613948</v>
      </c>
      <c r="E209" s="1135"/>
      <c r="F209" s="1123"/>
      <c r="G209" s="1123">
        <f t="shared" si="26"/>
        <v>0</v>
      </c>
      <c r="H209" s="1125"/>
      <c r="I209" s="1126"/>
      <c r="J209" s="1009" t="e">
        <f t="shared" si="24"/>
        <v>#DIV/0!</v>
      </c>
      <c r="K209" s="1010" t="e">
        <f t="shared" si="25"/>
        <v>#DIV/0!</v>
      </c>
    </row>
    <row r="210" spans="2:11" ht="15" customHeight="1" outlineLevel="1">
      <c r="B210" s="1138" t="s">
        <v>1524</v>
      </c>
      <c r="C210" s="1170" t="s">
        <v>1525</v>
      </c>
      <c r="D210" s="1129">
        <v>613949</v>
      </c>
      <c r="E210" s="1135">
        <v>65000</v>
      </c>
      <c r="F210" s="1123">
        <f>2900+8100</f>
        <v>11000</v>
      </c>
      <c r="G210" s="1123">
        <f t="shared" si="26"/>
        <v>76000</v>
      </c>
      <c r="H210" s="1125">
        <v>75915.54144999999</v>
      </c>
      <c r="I210" s="1126">
        <v>62048.723549999988</v>
      </c>
      <c r="J210" s="1009">
        <f t="shared" si="24"/>
        <v>0.99888870328947355</v>
      </c>
      <c r="K210" s="1010">
        <f t="shared" si="25"/>
        <v>1.2234827262614978</v>
      </c>
    </row>
    <row r="211" spans="2:11" ht="15" customHeight="1" outlineLevel="1">
      <c r="B211" s="1138" t="s">
        <v>1526</v>
      </c>
      <c r="C211" s="1170" t="s">
        <v>1527</v>
      </c>
      <c r="D211" s="1129">
        <v>613951</v>
      </c>
      <c r="E211" s="1135"/>
      <c r="F211" s="1123"/>
      <c r="G211" s="1123">
        <f t="shared" si="26"/>
        <v>0</v>
      </c>
      <c r="H211" s="1125"/>
      <c r="I211" s="1126"/>
      <c r="J211" s="1009" t="e">
        <f t="shared" si="24"/>
        <v>#DIV/0!</v>
      </c>
      <c r="K211" s="1010" t="e">
        <f t="shared" si="25"/>
        <v>#DIV/0!</v>
      </c>
    </row>
    <row r="212" spans="2:11" ht="15" customHeight="1" outlineLevel="1">
      <c r="B212" s="1138" t="s">
        <v>1528</v>
      </c>
      <c r="C212" s="1170" t="s">
        <v>1529</v>
      </c>
      <c r="D212" s="1129">
        <v>613952</v>
      </c>
      <c r="E212" s="1135"/>
      <c r="F212" s="1123"/>
      <c r="G212" s="1123">
        <f t="shared" si="26"/>
        <v>0</v>
      </c>
      <c r="H212" s="1125"/>
      <c r="I212" s="1126"/>
      <c r="J212" s="1009" t="e">
        <f t="shared" si="24"/>
        <v>#DIV/0!</v>
      </c>
      <c r="K212" s="1010" t="e">
        <f t="shared" si="25"/>
        <v>#DIV/0!</v>
      </c>
    </row>
    <row r="213" spans="2:11" ht="15" customHeight="1" outlineLevel="1">
      <c r="B213" s="1138" t="s">
        <v>1530</v>
      </c>
      <c r="C213" s="1171" t="s">
        <v>1531</v>
      </c>
      <c r="D213" s="1129">
        <v>613953</v>
      </c>
      <c r="E213" s="1135"/>
      <c r="F213" s="1123"/>
      <c r="G213" s="1123">
        <f t="shared" si="26"/>
        <v>0</v>
      </c>
      <c r="H213" s="1125"/>
      <c r="I213" s="1126"/>
      <c r="J213" s="1009" t="e">
        <f t="shared" si="24"/>
        <v>#DIV/0!</v>
      </c>
      <c r="K213" s="1010" t="e">
        <f t="shared" si="25"/>
        <v>#DIV/0!</v>
      </c>
    </row>
    <row r="214" spans="2:11" ht="15" customHeight="1" outlineLevel="1">
      <c r="B214" s="1138" t="s">
        <v>1532</v>
      </c>
      <c r="C214" s="1170" t="s">
        <v>1533</v>
      </c>
      <c r="D214" s="1129">
        <v>613954</v>
      </c>
      <c r="E214" s="1135"/>
      <c r="F214" s="1123"/>
      <c r="G214" s="1123">
        <f t="shared" si="26"/>
        <v>0</v>
      </c>
      <c r="H214" s="1125"/>
      <c r="I214" s="1126"/>
      <c r="J214" s="1009" t="e">
        <f t="shared" si="24"/>
        <v>#DIV/0!</v>
      </c>
      <c r="K214" s="1010" t="e">
        <f t="shared" si="25"/>
        <v>#DIV/0!</v>
      </c>
    </row>
    <row r="215" spans="2:11" ht="15" customHeight="1" outlineLevel="1">
      <c r="B215" s="1138" t="s">
        <v>1534</v>
      </c>
      <c r="C215" s="1170" t="s">
        <v>1535</v>
      </c>
      <c r="D215" s="1129">
        <v>613955</v>
      </c>
      <c r="E215" s="1135"/>
      <c r="F215" s="1123"/>
      <c r="G215" s="1123">
        <f t="shared" si="26"/>
        <v>0</v>
      </c>
      <c r="H215" s="1125"/>
      <c r="I215" s="1126"/>
      <c r="J215" s="1009" t="e">
        <f t="shared" si="24"/>
        <v>#DIV/0!</v>
      </c>
      <c r="K215" s="1010" t="e">
        <f t="shared" si="25"/>
        <v>#DIV/0!</v>
      </c>
    </row>
    <row r="216" spans="2:11" ht="15" customHeight="1" outlineLevel="1">
      <c r="B216" s="1138" t="s">
        <v>1536</v>
      </c>
      <c r="C216" s="1170" t="s">
        <v>1537</v>
      </c>
      <c r="D216" s="1129">
        <v>613956</v>
      </c>
      <c r="E216" s="1135"/>
      <c r="F216" s="1123"/>
      <c r="G216" s="1123">
        <f t="shared" si="26"/>
        <v>0</v>
      </c>
      <c r="H216" s="1125"/>
      <c r="I216" s="1126"/>
      <c r="J216" s="1009" t="e">
        <f t="shared" si="24"/>
        <v>#DIV/0!</v>
      </c>
      <c r="K216" s="1010" t="e">
        <f t="shared" si="25"/>
        <v>#DIV/0!</v>
      </c>
    </row>
    <row r="217" spans="2:11" ht="15" customHeight="1" outlineLevel="1">
      <c r="B217" s="1138" t="s">
        <v>1538</v>
      </c>
      <c r="C217" s="1170" t="s">
        <v>1539</v>
      </c>
      <c r="D217" s="1129">
        <v>613957</v>
      </c>
      <c r="E217" s="1135"/>
      <c r="F217" s="1123"/>
      <c r="G217" s="1123">
        <f t="shared" si="26"/>
        <v>0</v>
      </c>
      <c r="H217" s="1125"/>
      <c r="I217" s="1126"/>
      <c r="J217" s="1009" t="e">
        <f t="shared" si="24"/>
        <v>#DIV/0!</v>
      </c>
      <c r="K217" s="1010" t="e">
        <f t="shared" si="25"/>
        <v>#DIV/0!</v>
      </c>
    </row>
    <row r="218" spans="2:11" ht="15" customHeight="1" outlineLevel="1">
      <c r="B218" s="1138" t="s">
        <v>1540</v>
      </c>
      <c r="C218" s="1170" t="s">
        <v>1541</v>
      </c>
      <c r="D218" s="1129">
        <v>613958</v>
      </c>
      <c r="E218" s="1135"/>
      <c r="F218" s="1123"/>
      <c r="G218" s="1123">
        <f t="shared" si="26"/>
        <v>0</v>
      </c>
      <c r="H218" s="1125"/>
      <c r="I218" s="1126"/>
      <c r="J218" s="1009" t="e">
        <f t="shared" si="24"/>
        <v>#DIV/0!</v>
      </c>
      <c r="K218" s="1010" t="e">
        <f t="shared" si="25"/>
        <v>#DIV/0!</v>
      </c>
    </row>
    <row r="219" spans="2:11" ht="15" customHeight="1" outlineLevel="1">
      <c r="B219" s="1138" t="s">
        <v>1542</v>
      </c>
      <c r="C219" s="1170" t="s">
        <v>1543</v>
      </c>
      <c r="D219" s="1129">
        <v>613961</v>
      </c>
      <c r="E219" s="1135"/>
      <c r="F219" s="1123"/>
      <c r="G219" s="1123">
        <f t="shared" si="26"/>
        <v>0</v>
      </c>
      <c r="H219" s="1125"/>
      <c r="I219" s="1126"/>
      <c r="J219" s="1009" t="e">
        <f t="shared" si="24"/>
        <v>#DIV/0!</v>
      </c>
      <c r="K219" s="1010" t="e">
        <f t="shared" si="25"/>
        <v>#DIV/0!</v>
      </c>
    </row>
    <row r="220" spans="2:11" ht="15" customHeight="1" outlineLevel="1">
      <c r="B220" s="1138" t="s">
        <v>1544</v>
      </c>
      <c r="C220" s="1170" t="s">
        <v>1545</v>
      </c>
      <c r="D220" s="1129">
        <v>613962</v>
      </c>
      <c r="E220" s="1135"/>
      <c r="F220" s="1123"/>
      <c r="G220" s="1123">
        <f t="shared" si="26"/>
        <v>0</v>
      </c>
      <c r="H220" s="1125"/>
      <c r="I220" s="1126"/>
      <c r="J220" s="1009" t="e">
        <f t="shared" si="24"/>
        <v>#DIV/0!</v>
      </c>
      <c r="K220" s="1010" t="e">
        <f t="shared" si="25"/>
        <v>#DIV/0!</v>
      </c>
    </row>
    <row r="221" spans="2:11" ht="15" customHeight="1" outlineLevel="1">
      <c r="B221" s="1138" t="s">
        <v>1546</v>
      </c>
      <c r="C221" s="1170" t="s">
        <v>1547</v>
      </c>
      <c r="D221" s="1129">
        <v>613963</v>
      </c>
      <c r="E221" s="1135"/>
      <c r="F221" s="1123"/>
      <c r="G221" s="1123">
        <f t="shared" si="26"/>
        <v>0</v>
      </c>
      <c r="H221" s="1125"/>
      <c r="I221" s="1126"/>
      <c r="J221" s="1009" t="e">
        <f t="shared" si="24"/>
        <v>#DIV/0!</v>
      </c>
      <c r="K221" s="1010" t="e">
        <f t="shared" si="25"/>
        <v>#DIV/0!</v>
      </c>
    </row>
    <row r="222" spans="2:11" ht="15" customHeight="1" outlineLevel="1">
      <c r="B222" s="1138" t="s">
        <v>1548</v>
      </c>
      <c r="C222" s="1170" t="s">
        <v>1549</v>
      </c>
      <c r="D222" s="1129">
        <v>613964</v>
      </c>
      <c r="E222" s="1135"/>
      <c r="F222" s="1123"/>
      <c r="G222" s="1123">
        <f t="shared" si="26"/>
        <v>0</v>
      </c>
      <c r="H222" s="1125"/>
      <c r="I222" s="1126"/>
      <c r="J222" s="1009" t="e">
        <f t="shared" si="24"/>
        <v>#DIV/0!</v>
      </c>
      <c r="K222" s="1010" t="e">
        <f t="shared" si="25"/>
        <v>#DIV/0!</v>
      </c>
    </row>
    <row r="223" spans="2:11" ht="15" customHeight="1" outlineLevel="1">
      <c r="B223" s="1138" t="s">
        <v>1550</v>
      </c>
      <c r="C223" s="1170" t="s">
        <v>1551</v>
      </c>
      <c r="D223" s="1129">
        <v>613965</v>
      </c>
      <c r="E223" s="1135"/>
      <c r="F223" s="1123"/>
      <c r="G223" s="1123">
        <f t="shared" si="26"/>
        <v>0</v>
      </c>
      <c r="H223" s="1125"/>
      <c r="I223" s="1126"/>
      <c r="J223" s="1009" t="e">
        <f t="shared" si="24"/>
        <v>#DIV/0!</v>
      </c>
      <c r="K223" s="1010" t="e">
        <f t="shared" si="25"/>
        <v>#DIV/0!</v>
      </c>
    </row>
    <row r="224" spans="2:11" ht="15" customHeight="1" outlineLevel="1">
      <c r="B224" s="1138" t="s">
        <v>1552</v>
      </c>
      <c r="C224" s="1170" t="s">
        <v>1553</v>
      </c>
      <c r="D224" s="1129">
        <v>613966</v>
      </c>
      <c r="E224" s="1135"/>
      <c r="F224" s="1123"/>
      <c r="G224" s="1123">
        <f t="shared" si="26"/>
        <v>0</v>
      </c>
      <c r="H224" s="1125"/>
      <c r="I224" s="1126"/>
      <c r="J224" s="1009" t="e">
        <f t="shared" si="24"/>
        <v>#DIV/0!</v>
      </c>
      <c r="K224" s="1010" t="e">
        <f t="shared" si="25"/>
        <v>#DIV/0!</v>
      </c>
    </row>
    <row r="225" spans="2:11" ht="15" customHeight="1" outlineLevel="1">
      <c r="B225" s="1138" t="s">
        <v>1554</v>
      </c>
      <c r="C225" s="1170" t="s">
        <v>1555</v>
      </c>
      <c r="D225" s="1129">
        <v>613967</v>
      </c>
      <c r="E225" s="1135"/>
      <c r="F225" s="1123"/>
      <c r="G225" s="1123">
        <f t="shared" si="26"/>
        <v>0</v>
      </c>
      <c r="H225" s="1125"/>
      <c r="I225" s="1126"/>
      <c r="J225" s="1009" t="e">
        <f t="shared" si="24"/>
        <v>#DIV/0!</v>
      </c>
      <c r="K225" s="1010" t="e">
        <f t="shared" si="25"/>
        <v>#DIV/0!</v>
      </c>
    </row>
    <row r="226" spans="2:11" ht="15" customHeight="1" outlineLevel="1">
      <c r="B226" s="1138" t="s">
        <v>1556</v>
      </c>
      <c r="C226" s="1170" t="s">
        <v>1557</v>
      </c>
      <c r="D226" s="1129">
        <v>613968</v>
      </c>
      <c r="E226" s="1135"/>
      <c r="F226" s="1123"/>
      <c r="G226" s="1123">
        <f t="shared" si="26"/>
        <v>0</v>
      </c>
      <c r="H226" s="1125"/>
      <c r="I226" s="1126"/>
      <c r="J226" s="1009" t="e">
        <f t="shared" si="24"/>
        <v>#DIV/0!</v>
      </c>
      <c r="K226" s="1010" t="e">
        <f t="shared" si="25"/>
        <v>#DIV/0!</v>
      </c>
    </row>
    <row r="227" spans="2:11" ht="15" customHeight="1" outlineLevel="1">
      <c r="B227" s="1138" t="s">
        <v>1558</v>
      </c>
      <c r="C227" s="1170" t="s">
        <v>1559</v>
      </c>
      <c r="D227" s="1129">
        <v>613971</v>
      </c>
      <c r="E227" s="1135">
        <v>35000</v>
      </c>
      <c r="F227" s="1123">
        <v>2600</v>
      </c>
      <c r="G227" s="1123">
        <f t="shared" si="26"/>
        <v>37600</v>
      </c>
      <c r="H227" s="1125">
        <v>30646.89</v>
      </c>
      <c r="I227" s="1126">
        <v>34188.36</v>
      </c>
      <c r="J227" s="1009">
        <f t="shared" si="24"/>
        <v>0.81507686170212768</v>
      </c>
      <c r="K227" s="1010">
        <f t="shared" si="25"/>
        <v>0.89641298968420824</v>
      </c>
    </row>
    <row r="228" spans="2:11" ht="15" customHeight="1" outlineLevel="1">
      <c r="B228" s="1138" t="s">
        <v>1560</v>
      </c>
      <c r="C228" s="1170" t="s">
        <v>1561</v>
      </c>
      <c r="D228" s="1129">
        <v>613972</v>
      </c>
      <c r="E228" s="1135"/>
      <c r="F228" s="1123"/>
      <c r="G228" s="1123">
        <f t="shared" si="26"/>
        <v>0</v>
      </c>
      <c r="H228" s="1125"/>
      <c r="I228" s="1126"/>
      <c r="J228" s="1009" t="e">
        <f t="shared" si="24"/>
        <v>#DIV/0!</v>
      </c>
      <c r="K228" s="1010" t="e">
        <f t="shared" si="25"/>
        <v>#DIV/0!</v>
      </c>
    </row>
    <row r="229" spans="2:11" ht="15" customHeight="1" outlineLevel="1">
      <c r="B229" s="1138" t="s">
        <v>1562</v>
      </c>
      <c r="C229" s="1170" t="s">
        <v>1563</v>
      </c>
      <c r="D229" s="1129">
        <v>613973</v>
      </c>
      <c r="E229" s="1135"/>
      <c r="F229" s="1123"/>
      <c r="G229" s="1123">
        <f t="shared" si="26"/>
        <v>0</v>
      </c>
      <c r="H229" s="1125"/>
      <c r="I229" s="1126"/>
      <c r="J229" s="1009" t="e">
        <f t="shared" si="24"/>
        <v>#DIV/0!</v>
      </c>
      <c r="K229" s="1010" t="e">
        <f t="shared" si="25"/>
        <v>#DIV/0!</v>
      </c>
    </row>
    <row r="230" spans="2:11" ht="15" customHeight="1" outlineLevel="1">
      <c r="B230" s="1138" t="s">
        <v>1564</v>
      </c>
      <c r="C230" s="1170" t="s">
        <v>1565</v>
      </c>
      <c r="D230" s="1129">
        <v>613975</v>
      </c>
      <c r="E230" s="1135"/>
      <c r="F230" s="1123"/>
      <c r="G230" s="1123">
        <f t="shared" si="26"/>
        <v>0</v>
      </c>
      <c r="H230" s="1125"/>
      <c r="I230" s="1126"/>
      <c r="J230" s="1009" t="e">
        <f t="shared" si="24"/>
        <v>#DIV/0!</v>
      </c>
      <c r="K230" s="1010" t="e">
        <f t="shared" si="25"/>
        <v>#DIV/0!</v>
      </c>
    </row>
    <row r="231" spans="2:11" ht="15" customHeight="1" outlineLevel="1">
      <c r="B231" s="1138" t="s">
        <v>1566</v>
      </c>
      <c r="C231" s="1170" t="s">
        <v>1567</v>
      </c>
      <c r="D231" s="1129">
        <v>613981</v>
      </c>
      <c r="E231" s="1135">
        <v>3500</v>
      </c>
      <c r="F231" s="1123">
        <v>200</v>
      </c>
      <c r="G231" s="1123">
        <f t="shared" si="26"/>
        <v>3700</v>
      </c>
      <c r="H231" s="1125">
        <v>2678.92</v>
      </c>
      <c r="I231" s="1126">
        <v>3012.93</v>
      </c>
      <c r="J231" s="1009">
        <f t="shared" si="24"/>
        <v>0.72403243243243243</v>
      </c>
      <c r="K231" s="1010">
        <f t="shared" si="25"/>
        <v>0.88914113504130543</v>
      </c>
    </row>
    <row r="232" spans="2:11" ht="15" customHeight="1" outlineLevel="1">
      <c r="B232" s="1138" t="s">
        <v>1568</v>
      </c>
      <c r="C232" s="1171" t="s">
        <v>1569</v>
      </c>
      <c r="D232" s="1129">
        <v>613982</v>
      </c>
      <c r="E232" s="1135"/>
      <c r="F232" s="1123"/>
      <c r="G232" s="1123">
        <f t="shared" si="26"/>
        <v>0</v>
      </c>
      <c r="H232" s="1125"/>
      <c r="I232" s="1126"/>
      <c r="J232" s="1009" t="e">
        <f t="shared" si="24"/>
        <v>#DIV/0!</v>
      </c>
      <c r="K232" s="1010" t="e">
        <f t="shared" si="25"/>
        <v>#DIV/0!</v>
      </c>
    </row>
    <row r="233" spans="2:11" ht="15" customHeight="1" outlineLevel="1">
      <c r="B233" s="1138" t="s">
        <v>1570</v>
      </c>
      <c r="C233" s="1170" t="s">
        <v>1571</v>
      </c>
      <c r="D233" s="1129">
        <v>613983</v>
      </c>
      <c r="E233" s="1135"/>
      <c r="F233" s="1123"/>
      <c r="G233" s="1123">
        <f t="shared" si="26"/>
        <v>0</v>
      </c>
      <c r="H233" s="1125"/>
      <c r="I233" s="1126"/>
      <c r="J233" s="1009" t="e">
        <f t="shared" si="24"/>
        <v>#DIV/0!</v>
      </c>
      <c r="K233" s="1010" t="e">
        <f t="shared" si="25"/>
        <v>#DIV/0!</v>
      </c>
    </row>
    <row r="234" spans="2:11" ht="15" customHeight="1" outlineLevel="1">
      <c r="B234" s="1138" t="s">
        <v>1572</v>
      </c>
      <c r="C234" s="1170" t="s">
        <v>1573</v>
      </c>
      <c r="D234" s="1129">
        <v>613984</v>
      </c>
      <c r="E234" s="1135">
        <v>300</v>
      </c>
      <c r="F234" s="1123"/>
      <c r="G234" s="1123">
        <f t="shared" si="26"/>
        <v>300</v>
      </c>
      <c r="H234" s="1125">
        <v>104.49000000000002</v>
      </c>
      <c r="I234" s="1126">
        <v>123.44</v>
      </c>
      <c r="J234" s="1009">
        <f t="shared" si="24"/>
        <v>0.34830000000000005</v>
      </c>
      <c r="K234" s="1010">
        <f t="shared" si="25"/>
        <v>0.84648412184057054</v>
      </c>
    </row>
    <row r="235" spans="2:11" ht="15" customHeight="1" outlineLevel="1">
      <c r="B235" s="1138" t="s">
        <v>1574</v>
      </c>
      <c r="C235" s="1170" t="s">
        <v>1575</v>
      </c>
      <c r="D235" s="1129">
        <v>613985</v>
      </c>
      <c r="E235" s="1135">
        <v>4500</v>
      </c>
      <c r="F235" s="1123">
        <v>300</v>
      </c>
      <c r="G235" s="1123">
        <f t="shared" si="26"/>
        <v>4800</v>
      </c>
      <c r="H235" s="1125">
        <v>3399.0299999999997</v>
      </c>
      <c r="I235" s="1126">
        <v>3473.0199999999995</v>
      </c>
      <c r="J235" s="1009">
        <f t="shared" si="24"/>
        <v>0.70813124999999999</v>
      </c>
      <c r="K235" s="1010">
        <f t="shared" si="25"/>
        <v>0.97869577485876846</v>
      </c>
    </row>
    <row r="236" spans="2:11" ht="15" customHeight="1" outlineLevel="1">
      <c r="B236" s="1138" t="s">
        <v>1576</v>
      </c>
      <c r="C236" s="1170" t="s">
        <v>1577</v>
      </c>
      <c r="D236" s="1129">
        <v>613986</v>
      </c>
      <c r="E236" s="1135"/>
      <c r="F236" s="1123"/>
      <c r="G236" s="1123">
        <f t="shared" si="26"/>
        <v>0</v>
      </c>
      <c r="H236" s="1125"/>
      <c r="I236" s="1126"/>
      <c r="J236" s="1009" t="e">
        <f t="shared" si="24"/>
        <v>#DIV/0!</v>
      </c>
      <c r="K236" s="1010" t="e">
        <f t="shared" si="25"/>
        <v>#DIV/0!</v>
      </c>
    </row>
    <row r="237" spans="2:11" ht="15" customHeight="1" outlineLevel="1">
      <c r="B237" s="1138" t="s">
        <v>1578</v>
      </c>
      <c r="C237" s="1170" t="s">
        <v>1579</v>
      </c>
      <c r="D237" s="1129">
        <v>613987</v>
      </c>
      <c r="E237" s="1135"/>
      <c r="F237" s="1123"/>
      <c r="G237" s="1123">
        <f t="shared" si="26"/>
        <v>0</v>
      </c>
      <c r="H237" s="1125"/>
      <c r="I237" s="1126"/>
      <c r="J237" s="1009" t="e">
        <f t="shared" si="24"/>
        <v>#DIV/0!</v>
      </c>
      <c r="K237" s="1010" t="e">
        <f t="shared" si="25"/>
        <v>#DIV/0!</v>
      </c>
    </row>
    <row r="238" spans="2:11" ht="15" customHeight="1" outlineLevel="1">
      <c r="B238" s="1138" t="s">
        <v>1580</v>
      </c>
      <c r="C238" s="1171" t="s">
        <v>1581</v>
      </c>
      <c r="D238" s="1129">
        <v>613988</v>
      </c>
      <c r="E238" s="1135"/>
      <c r="F238" s="1123"/>
      <c r="G238" s="1123">
        <f t="shared" si="26"/>
        <v>0</v>
      </c>
      <c r="H238" s="1125"/>
      <c r="I238" s="1126"/>
      <c r="J238" s="1009" t="e">
        <f t="shared" si="24"/>
        <v>#DIV/0!</v>
      </c>
      <c r="K238" s="1010" t="e">
        <f t="shared" si="25"/>
        <v>#DIV/0!</v>
      </c>
    </row>
    <row r="239" spans="2:11" ht="15" customHeight="1" outlineLevel="1">
      <c r="B239" s="1138" t="s">
        <v>1582</v>
      </c>
      <c r="C239" s="1170" t="s">
        <v>1583</v>
      </c>
      <c r="D239" s="1129">
        <v>613989</v>
      </c>
      <c r="E239" s="1135"/>
      <c r="F239" s="1123"/>
      <c r="G239" s="1123">
        <f t="shared" si="26"/>
        <v>0</v>
      </c>
      <c r="H239" s="1125"/>
      <c r="I239" s="1126"/>
      <c r="J239" s="1009" t="e">
        <f t="shared" si="24"/>
        <v>#DIV/0!</v>
      </c>
      <c r="K239" s="1010" t="e">
        <f t="shared" si="25"/>
        <v>#DIV/0!</v>
      </c>
    </row>
    <row r="240" spans="2:11" ht="15" customHeight="1" outlineLevel="1">
      <c r="B240" s="1138" t="s">
        <v>1584</v>
      </c>
      <c r="C240" s="1170" t="s">
        <v>1585</v>
      </c>
      <c r="D240" s="1129">
        <v>613991</v>
      </c>
      <c r="E240" s="1135">
        <v>3000</v>
      </c>
      <c r="F240" s="1123">
        <v>-2400</v>
      </c>
      <c r="G240" s="1123">
        <f t="shared" si="26"/>
        <v>600</v>
      </c>
      <c r="H240" s="1125">
        <v>451</v>
      </c>
      <c r="I240" s="1126">
        <v>2082.835</v>
      </c>
      <c r="J240" s="1009">
        <f t="shared" si="24"/>
        <v>0.75166666666666671</v>
      </c>
      <c r="K240" s="1010">
        <f t="shared" si="25"/>
        <v>0.21653179440522172</v>
      </c>
    </row>
    <row r="241" spans="2:11" ht="15" customHeight="1" outlineLevel="1">
      <c r="B241" s="1138" t="s">
        <v>1586</v>
      </c>
      <c r="C241" s="1170" t="s">
        <v>1587</v>
      </c>
      <c r="D241" s="1129">
        <v>613992</v>
      </c>
      <c r="E241" s="1135"/>
      <c r="F241" s="1123"/>
      <c r="G241" s="1123">
        <f t="shared" si="26"/>
        <v>0</v>
      </c>
      <c r="H241" s="1125"/>
      <c r="I241" s="1126"/>
      <c r="J241" s="1009" t="e">
        <f t="shared" si="24"/>
        <v>#DIV/0!</v>
      </c>
      <c r="K241" s="1010" t="e">
        <f t="shared" si="25"/>
        <v>#DIV/0!</v>
      </c>
    </row>
    <row r="242" spans="2:11" ht="15" customHeight="1" outlineLevel="1">
      <c r="B242" s="1138" t="s">
        <v>1588</v>
      </c>
      <c r="C242" s="1170" t="s">
        <v>1589</v>
      </c>
      <c r="D242" s="1129">
        <v>613993</v>
      </c>
      <c r="E242" s="1135"/>
      <c r="F242" s="1123"/>
      <c r="G242" s="1123">
        <f t="shared" si="26"/>
        <v>0</v>
      </c>
      <c r="H242" s="1125"/>
      <c r="I242" s="1126"/>
      <c r="J242" s="1009" t="e">
        <f t="shared" si="24"/>
        <v>#DIV/0!</v>
      </c>
      <c r="K242" s="1010" t="e">
        <f t="shared" si="25"/>
        <v>#DIV/0!</v>
      </c>
    </row>
    <row r="243" spans="2:11" ht="15" customHeight="1" outlineLevel="1">
      <c r="B243" s="1138" t="s">
        <v>1590</v>
      </c>
      <c r="C243" s="1170" t="s">
        <v>1591</v>
      </c>
      <c r="D243" s="1129">
        <v>613994</v>
      </c>
      <c r="E243" s="1135"/>
      <c r="F243" s="1123"/>
      <c r="G243" s="1123">
        <f t="shared" si="26"/>
        <v>0</v>
      </c>
      <c r="H243" s="1125"/>
      <c r="I243" s="1126"/>
      <c r="J243" s="1009" t="e">
        <f t="shared" si="24"/>
        <v>#DIV/0!</v>
      </c>
      <c r="K243" s="1010" t="e">
        <f t="shared" si="25"/>
        <v>#DIV/0!</v>
      </c>
    </row>
    <row r="244" spans="2:11" ht="15" customHeight="1" outlineLevel="1">
      <c r="B244" s="1138" t="s">
        <v>1592</v>
      </c>
      <c r="C244" s="1170" t="s">
        <v>1593</v>
      </c>
      <c r="D244" s="1129">
        <v>613995</v>
      </c>
      <c r="E244" s="1135">
        <v>6000</v>
      </c>
      <c r="F244" s="1123">
        <v>-200</v>
      </c>
      <c r="G244" s="1123">
        <f t="shared" si="26"/>
        <v>5800</v>
      </c>
      <c r="H244" s="1125">
        <v>5782</v>
      </c>
      <c r="I244" s="1126"/>
      <c r="J244" s="1009">
        <f t="shared" si="24"/>
        <v>0.99689655172413794</v>
      </c>
      <c r="K244" s="1010" t="e">
        <f t="shared" si="25"/>
        <v>#DIV/0!</v>
      </c>
    </row>
    <row r="245" spans="2:11" ht="15" customHeight="1" outlineLevel="1">
      <c r="B245" s="1138" t="s">
        <v>1594</v>
      </c>
      <c r="C245" s="1170" t="s">
        <v>1595</v>
      </c>
      <c r="D245" s="1129">
        <v>613996</v>
      </c>
      <c r="E245" s="1135"/>
      <c r="F245" s="1123"/>
      <c r="G245" s="1123">
        <f t="shared" si="26"/>
        <v>0</v>
      </c>
      <c r="H245" s="1125"/>
      <c r="I245" s="1126"/>
      <c r="J245" s="1009" t="e">
        <f t="shared" si="24"/>
        <v>#DIV/0!</v>
      </c>
      <c r="K245" s="1010" t="e">
        <f t="shared" si="25"/>
        <v>#DIV/0!</v>
      </c>
    </row>
    <row r="246" spans="2:11" ht="15" customHeight="1" outlineLevel="1">
      <c r="B246" s="1138" t="s">
        <v>1596</v>
      </c>
      <c r="C246" s="1170" t="s">
        <v>1597</v>
      </c>
      <c r="D246" s="1129">
        <v>613997</v>
      </c>
      <c r="E246" s="1135"/>
      <c r="F246" s="1123"/>
      <c r="G246" s="1123">
        <f t="shared" si="26"/>
        <v>0</v>
      </c>
      <c r="H246" s="1125"/>
      <c r="I246" s="1126"/>
      <c r="J246" s="1009" t="e">
        <f t="shared" si="24"/>
        <v>#DIV/0!</v>
      </c>
      <c r="K246" s="1010" t="e">
        <f t="shared" si="25"/>
        <v>#DIV/0!</v>
      </c>
    </row>
    <row r="247" spans="2:11" ht="15" customHeight="1" outlineLevel="1">
      <c r="B247" s="1138" t="s">
        <v>1598</v>
      </c>
      <c r="C247" s="1170" t="s">
        <v>1599</v>
      </c>
      <c r="D247" s="1129">
        <v>613998</v>
      </c>
      <c r="E247" s="1135"/>
      <c r="F247" s="1123"/>
      <c r="G247" s="1123">
        <f t="shared" si="26"/>
        <v>0</v>
      </c>
      <c r="H247" s="1125"/>
      <c r="I247" s="1126"/>
      <c r="J247" s="1009" t="e">
        <f t="shared" si="24"/>
        <v>#DIV/0!</v>
      </c>
      <c r="K247" s="1010" t="e">
        <f t="shared" si="25"/>
        <v>#DIV/0!</v>
      </c>
    </row>
    <row r="248" spans="2:11" ht="15" customHeight="1" outlineLevel="1">
      <c r="B248" s="1138" t="s">
        <v>1600</v>
      </c>
      <c r="C248" s="1121" t="s">
        <v>1601</v>
      </c>
      <c r="D248" s="1129">
        <v>613999</v>
      </c>
      <c r="E248" s="1172"/>
      <c r="F248" s="1123"/>
      <c r="G248" s="1123">
        <f t="shared" si="26"/>
        <v>0</v>
      </c>
      <c r="H248" s="1125"/>
      <c r="I248" s="1126"/>
      <c r="J248" s="1009" t="e">
        <f t="shared" si="24"/>
        <v>#DIV/0!</v>
      </c>
      <c r="K248" s="1010" t="e">
        <f t="shared" si="25"/>
        <v>#DIV/0!</v>
      </c>
    </row>
    <row r="249" spans="2:11" ht="25.5" customHeight="1">
      <c r="B249" s="1051">
        <v>16</v>
      </c>
      <c r="C249" s="1020" t="s">
        <v>4</v>
      </c>
      <c r="D249" s="1021">
        <v>614000</v>
      </c>
      <c r="E249" s="1052">
        <f>SUM(E250:E257)</f>
        <v>0</v>
      </c>
      <c r="F249" s="1052">
        <f>SUM(F250:F257)</f>
        <v>0</v>
      </c>
      <c r="G249" s="1052">
        <f t="shared" si="2"/>
        <v>0</v>
      </c>
      <c r="H249" s="1053">
        <f>SUM(H250:H257)</f>
        <v>0</v>
      </c>
      <c r="I249" s="1054">
        <f>SUM(I250:I257)</f>
        <v>0</v>
      </c>
      <c r="J249" s="1055" t="e">
        <f t="shared" si="0"/>
        <v>#DIV/0!</v>
      </c>
      <c r="K249" s="1056" t="e">
        <f t="shared" si="1"/>
        <v>#DIV/0!</v>
      </c>
    </row>
    <row r="250" spans="2:11" ht="15" customHeight="1">
      <c r="B250" s="1173">
        <v>17</v>
      </c>
      <c r="C250" s="1174" t="s">
        <v>36</v>
      </c>
      <c r="D250" s="1175">
        <v>614100</v>
      </c>
      <c r="E250" s="1176"/>
      <c r="F250" s="1176"/>
      <c r="G250" s="1176">
        <f t="shared" si="2"/>
        <v>0</v>
      </c>
      <c r="H250" s="1177"/>
      <c r="I250" s="1178"/>
      <c r="J250" s="1062" t="e">
        <f t="shared" si="0"/>
        <v>#DIV/0!</v>
      </c>
      <c r="K250" s="1063" t="e">
        <f t="shared" si="1"/>
        <v>#DIV/0!</v>
      </c>
    </row>
    <row r="251" spans="2:11" ht="15" customHeight="1">
      <c r="B251" s="1179">
        <v>18</v>
      </c>
      <c r="C251" s="1174" t="s">
        <v>43</v>
      </c>
      <c r="D251" s="1175">
        <v>614200</v>
      </c>
      <c r="E251" s="1176"/>
      <c r="F251" s="1176"/>
      <c r="G251" s="1176">
        <f t="shared" si="2"/>
        <v>0</v>
      </c>
      <c r="H251" s="1177"/>
      <c r="I251" s="1178"/>
      <c r="J251" s="1062" t="e">
        <f t="shared" si="0"/>
        <v>#DIV/0!</v>
      </c>
      <c r="K251" s="1063" t="e">
        <f t="shared" si="1"/>
        <v>#DIV/0!</v>
      </c>
    </row>
    <row r="252" spans="2:11" ht="15" customHeight="1">
      <c r="B252" s="1173">
        <v>19</v>
      </c>
      <c r="C252" s="1174" t="s">
        <v>44</v>
      </c>
      <c r="D252" s="1175">
        <v>614300</v>
      </c>
      <c r="E252" s="1176"/>
      <c r="F252" s="1176"/>
      <c r="G252" s="1176">
        <f t="shared" si="2"/>
        <v>0</v>
      </c>
      <c r="H252" s="1177"/>
      <c r="I252" s="1178"/>
      <c r="J252" s="1062" t="e">
        <f t="shared" si="0"/>
        <v>#DIV/0!</v>
      </c>
      <c r="K252" s="1063" t="e">
        <f t="shared" si="1"/>
        <v>#DIV/0!</v>
      </c>
    </row>
    <row r="253" spans="2:11" ht="15" customHeight="1">
      <c r="B253" s="1179">
        <v>20</v>
      </c>
      <c r="C253" s="1180" t="s">
        <v>294</v>
      </c>
      <c r="D253" s="1175">
        <v>614400</v>
      </c>
      <c r="E253" s="1176"/>
      <c r="F253" s="1176"/>
      <c r="G253" s="1176">
        <f t="shared" si="2"/>
        <v>0</v>
      </c>
      <c r="H253" s="1177"/>
      <c r="I253" s="1178"/>
      <c r="J253" s="1062" t="e">
        <f t="shared" si="0"/>
        <v>#DIV/0!</v>
      </c>
      <c r="K253" s="1063" t="e">
        <f t="shared" si="1"/>
        <v>#DIV/0!</v>
      </c>
    </row>
    <row r="254" spans="2:11" ht="15" customHeight="1">
      <c r="B254" s="1173">
        <v>21</v>
      </c>
      <c r="C254" s="1181" t="s">
        <v>293</v>
      </c>
      <c r="D254" s="1175">
        <v>614500</v>
      </c>
      <c r="E254" s="1182"/>
      <c r="F254" s="1182"/>
      <c r="G254" s="1182">
        <f t="shared" si="2"/>
        <v>0</v>
      </c>
      <c r="H254" s="1183"/>
      <c r="I254" s="1184"/>
      <c r="J254" s="1069" t="e">
        <f t="shared" si="0"/>
        <v>#DIV/0!</v>
      </c>
      <c r="K254" s="1070" t="e">
        <f t="shared" si="1"/>
        <v>#DIV/0!</v>
      </c>
    </row>
    <row r="255" spans="2:11" ht="15" customHeight="1">
      <c r="B255" s="1179">
        <v>22</v>
      </c>
      <c r="C255" s="1180" t="s">
        <v>292</v>
      </c>
      <c r="D255" s="1175">
        <v>614600</v>
      </c>
      <c r="E255" s="1176"/>
      <c r="F255" s="1176"/>
      <c r="G255" s="1176">
        <f t="shared" si="2"/>
        <v>0</v>
      </c>
      <c r="H255" s="1177"/>
      <c r="I255" s="1178"/>
      <c r="J255" s="1062" t="e">
        <f t="shared" si="0"/>
        <v>#DIV/0!</v>
      </c>
      <c r="K255" s="1063" t="e">
        <f t="shared" si="1"/>
        <v>#DIV/0!</v>
      </c>
    </row>
    <row r="256" spans="2:11" ht="15" customHeight="1">
      <c r="B256" s="1173">
        <v>23</v>
      </c>
      <c r="C256" s="1174" t="s">
        <v>291</v>
      </c>
      <c r="D256" s="1175">
        <v>614700</v>
      </c>
      <c r="E256" s="1176"/>
      <c r="F256" s="1176"/>
      <c r="G256" s="1176">
        <f t="shared" si="2"/>
        <v>0</v>
      </c>
      <c r="H256" s="1177"/>
      <c r="I256" s="1178"/>
      <c r="J256" s="1062" t="e">
        <f t="shared" si="0"/>
        <v>#DIV/0!</v>
      </c>
      <c r="K256" s="1063" t="e">
        <f t="shared" si="1"/>
        <v>#DIV/0!</v>
      </c>
    </row>
    <row r="257" spans="2:11" ht="15" customHeight="1">
      <c r="B257" s="1179">
        <v>24</v>
      </c>
      <c r="C257" s="1185" t="s">
        <v>290</v>
      </c>
      <c r="D257" s="1186">
        <v>614800</v>
      </c>
      <c r="E257" s="1176"/>
      <c r="F257" s="1176"/>
      <c r="G257" s="1176">
        <f t="shared" si="2"/>
        <v>0</v>
      </c>
      <c r="H257" s="1177"/>
      <c r="I257" s="1178"/>
      <c r="J257" s="1062" t="e">
        <f t="shared" si="0"/>
        <v>#DIV/0!</v>
      </c>
      <c r="K257" s="1063" t="e">
        <f t="shared" si="1"/>
        <v>#DIV/0!</v>
      </c>
    </row>
    <row r="258" spans="2:11" ht="15" customHeight="1">
      <c r="B258" s="1173">
        <v>25</v>
      </c>
      <c r="C258" s="1185" t="s">
        <v>33</v>
      </c>
      <c r="D258" s="1186">
        <v>614900</v>
      </c>
      <c r="E258" s="1176"/>
      <c r="F258" s="1176"/>
      <c r="G258" s="1176"/>
      <c r="H258" s="1187"/>
      <c r="I258" s="1188"/>
      <c r="J258" s="1062"/>
      <c r="K258" s="1063"/>
    </row>
    <row r="259" spans="2:11" ht="15" customHeight="1">
      <c r="B259" s="1075">
        <v>26</v>
      </c>
      <c r="C259" s="1076" t="s">
        <v>5</v>
      </c>
      <c r="D259" s="994">
        <v>616000</v>
      </c>
      <c r="E259" s="1045">
        <f>SUM(E260:E262)</f>
        <v>0</v>
      </c>
      <c r="F259" s="1045">
        <f>SUM(F260:F262)</f>
        <v>0</v>
      </c>
      <c r="G259" s="1045">
        <f t="shared" si="2"/>
        <v>0</v>
      </c>
      <c r="H259" s="1045">
        <f>SUM(H260:H262)</f>
        <v>0</v>
      </c>
      <c r="I259" s="1077">
        <f>SUM(I260:I262)</f>
        <v>0</v>
      </c>
      <c r="J259" s="1078" t="e">
        <f t="shared" si="0"/>
        <v>#DIV/0!</v>
      </c>
      <c r="K259" s="1079" t="e">
        <f t="shared" si="1"/>
        <v>#DIV/0!</v>
      </c>
    </row>
    <row r="260" spans="2:11" ht="15" customHeight="1">
      <c r="B260" s="991">
        <v>27</v>
      </c>
      <c r="C260" s="1064" t="s">
        <v>289</v>
      </c>
      <c r="D260" s="1058">
        <v>616100</v>
      </c>
      <c r="E260" s="1059"/>
      <c r="F260" s="1059"/>
      <c r="G260" s="1059">
        <f t="shared" si="2"/>
        <v>0</v>
      </c>
      <c r="H260" s="1060"/>
      <c r="I260" s="1061"/>
      <c r="J260" s="1062" t="e">
        <f t="shared" si="0"/>
        <v>#DIV/0!</v>
      </c>
      <c r="K260" s="1063" t="e">
        <f t="shared" si="1"/>
        <v>#DIV/0!</v>
      </c>
    </row>
    <row r="261" spans="2:11" ht="15" customHeight="1">
      <c r="B261" s="982">
        <v>28</v>
      </c>
      <c r="C261" s="1064" t="s">
        <v>288</v>
      </c>
      <c r="D261" s="1058">
        <v>616200</v>
      </c>
      <c r="E261" s="1059"/>
      <c r="F261" s="1059"/>
      <c r="G261" s="1059">
        <f t="shared" si="2"/>
        <v>0</v>
      </c>
      <c r="H261" s="1060"/>
      <c r="I261" s="1061"/>
      <c r="J261" s="1062" t="e">
        <f t="shared" si="0"/>
        <v>#DIV/0!</v>
      </c>
      <c r="K261" s="1063" t="e">
        <f t="shared" si="1"/>
        <v>#DIV/0!</v>
      </c>
    </row>
    <row r="262" spans="2:11" ht="15" customHeight="1">
      <c r="B262" s="991">
        <v>29</v>
      </c>
      <c r="C262" s="1064" t="s">
        <v>287</v>
      </c>
      <c r="D262" s="1058">
        <v>616300</v>
      </c>
      <c r="E262" s="1059"/>
      <c r="F262" s="1059"/>
      <c r="G262" s="1059">
        <f t="shared" si="2"/>
        <v>0</v>
      </c>
      <c r="H262" s="1060"/>
      <c r="I262" s="1061"/>
      <c r="J262" s="1062" t="e">
        <f t="shared" si="0"/>
        <v>#DIV/0!</v>
      </c>
      <c r="K262" s="1063" t="e">
        <f t="shared" si="1"/>
        <v>#DIV/0!</v>
      </c>
    </row>
    <row r="263" spans="2:11" s="1017" customFormat="1" ht="15" customHeight="1">
      <c r="B263" s="991">
        <v>30</v>
      </c>
      <c r="C263" s="983" t="s">
        <v>6</v>
      </c>
      <c r="D263" s="984"/>
      <c r="E263" s="985">
        <f>SUM(E264+E299)</f>
        <v>2000</v>
      </c>
      <c r="F263" s="985">
        <f>SUM(F264+F299)</f>
        <v>8600</v>
      </c>
      <c r="G263" s="985">
        <f>SUM(E263:F263)</f>
        <v>10600</v>
      </c>
      <c r="H263" s="1189">
        <f>SUM(H264+H299)</f>
        <v>10470.86</v>
      </c>
      <c r="I263" s="1189">
        <f>SUM(I264+I299)</f>
        <v>3569.67</v>
      </c>
      <c r="J263" s="1190">
        <f t="shared" si="0"/>
        <v>0.9878169811320755</v>
      </c>
      <c r="K263" s="1191">
        <f t="shared" si="1"/>
        <v>2.9332851496076668</v>
      </c>
    </row>
    <row r="264" spans="2:11" ht="25.5" customHeight="1">
      <c r="B264" s="982">
        <v>31</v>
      </c>
      <c r="C264" s="1084" t="s">
        <v>7</v>
      </c>
      <c r="D264" s="1085">
        <v>821000</v>
      </c>
      <c r="E264" s="1066">
        <f>E265+E266+E267+E296+E297+E298</f>
        <v>2000</v>
      </c>
      <c r="F264" s="1066">
        <f>F265+F266+F267+F296+F297+F298</f>
        <v>8600</v>
      </c>
      <c r="G264" s="1066">
        <f>G265+G266+G267+G296+G297+G298</f>
        <v>10600</v>
      </c>
      <c r="H264" s="1066">
        <f>H265+H266+H267+H296+H297+H298</f>
        <v>10470.86</v>
      </c>
      <c r="I264" s="1198">
        <f>I265+I266+I267+I296+I297+I298</f>
        <v>3569.67</v>
      </c>
      <c r="J264" s="1069">
        <f t="shared" si="0"/>
        <v>0.9878169811320755</v>
      </c>
      <c r="K264" s="1070">
        <f t="shared" si="1"/>
        <v>2.9332851496076668</v>
      </c>
    </row>
    <row r="265" spans="2:11" ht="25.5" customHeight="1">
      <c r="B265" s="991">
        <v>32</v>
      </c>
      <c r="C265" s="1087" t="s">
        <v>286</v>
      </c>
      <c r="D265" s="1058">
        <v>821100</v>
      </c>
      <c r="E265" s="1059"/>
      <c r="F265" s="1059"/>
      <c r="G265" s="1059">
        <f>SUM(E265:F265)</f>
        <v>0</v>
      </c>
      <c r="H265" s="1088"/>
      <c r="I265" s="1089"/>
      <c r="J265" s="1062" t="e">
        <f t="shared" si="0"/>
        <v>#DIV/0!</v>
      </c>
      <c r="K265" s="1063" t="e">
        <f t="shared" si="1"/>
        <v>#DIV/0!</v>
      </c>
    </row>
    <row r="266" spans="2:11" ht="15" customHeight="1">
      <c r="B266" s="982">
        <v>33</v>
      </c>
      <c r="C266" s="1064" t="s">
        <v>285</v>
      </c>
      <c r="D266" s="1058">
        <v>821200</v>
      </c>
      <c r="E266" s="1059"/>
      <c r="F266" s="1059"/>
      <c r="G266" s="1059">
        <f>SUM(E266:F266)</f>
        <v>0</v>
      </c>
      <c r="H266" s="1060"/>
      <c r="I266" s="1061"/>
      <c r="J266" s="1062" t="e">
        <f t="shared" si="0"/>
        <v>#DIV/0!</v>
      </c>
      <c r="K266" s="1063" t="e">
        <f t="shared" si="1"/>
        <v>#DIV/0!</v>
      </c>
    </row>
    <row r="267" spans="2:11" ht="15" customHeight="1">
      <c r="B267" s="1026">
        <v>34</v>
      </c>
      <c r="C267" s="1202" t="s">
        <v>284</v>
      </c>
      <c r="D267" s="999">
        <v>821300</v>
      </c>
      <c r="E267" s="1199">
        <f>SUM(E268:E295)</f>
        <v>2000</v>
      </c>
      <c r="F267" s="1199">
        <f>SUM(F268:F295)</f>
        <v>8600</v>
      </c>
      <c r="G267" s="1199">
        <f>SUM(E267:F267)</f>
        <v>10600</v>
      </c>
      <c r="H267" s="1003">
        <f>SUM(H268:H295)</f>
        <v>10470.86</v>
      </c>
      <c r="I267" s="1218">
        <f>SUM(I268:I295)</f>
        <v>3569.67</v>
      </c>
      <c r="J267" s="1200">
        <f t="shared" si="0"/>
        <v>0.9878169811320755</v>
      </c>
      <c r="K267" s="1201">
        <f>SUM(H267/I267)</f>
        <v>2.9332851496076668</v>
      </c>
    </row>
    <row r="268" spans="2:11" ht="15" customHeight="1">
      <c r="B268" s="1193" t="s">
        <v>1602</v>
      </c>
      <c r="C268" s="1097" t="s">
        <v>923</v>
      </c>
      <c r="D268" s="1048">
        <v>821311</v>
      </c>
      <c r="E268" s="1194"/>
      <c r="F268" s="1262">
        <v>7000</v>
      </c>
      <c r="G268" s="1123">
        <f t="shared" ref="G268:G295" si="27">E268+F268</f>
        <v>7000</v>
      </c>
      <c r="H268" s="1263">
        <v>6998.05</v>
      </c>
      <c r="I268" s="1285"/>
      <c r="J268" s="1009">
        <f t="shared" ref="J268:J295" si="28">(H268/G268)</f>
        <v>0.99972142857142865</v>
      </c>
      <c r="K268" s="1010" t="e">
        <f t="shared" ref="K268:K295" si="29">H268/I268</f>
        <v>#DIV/0!</v>
      </c>
    </row>
    <row r="269" spans="2:11" ht="15" customHeight="1">
      <c r="B269" s="1193" t="s">
        <v>1603</v>
      </c>
      <c r="C269" s="1097" t="s">
        <v>1058</v>
      </c>
      <c r="D269" s="1011">
        <v>821312</v>
      </c>
      <c r="E269" s="1194">
        <v>2000</v>
      </c>
      <c r="F269" s="1262">
        <v>900</v>
      </c>
      <c r="G269" s="1123">
        <f t="shared" si="27"/>
        <v>2900</v>
      </c>
      <c r="H269" s="1263">
        <v>2800.04</v>
      </c>
      <c r="I269" s="1260">
        <v>3569.67</v>
      </c>
      <c r="J269" s="1009">
        <f t="shared" si="28"/>
        <v>0.96553103448275857</v>
      </c>
      <c r="K269" s="1010">
        <f t="shared" si="29"/>
        <v>0.78439743729812561</v>
      </c>
    </row>
    <row r="270" spans="2:11" ht="15" customHeight="1">
      <c r="B270" s="1193" t="s">
        <v>1604</v>
      </c>
      <c r="C270" s="1097" t="s">
        <v>819</v>
      </c>
      <c r="D270" s="1011">
        <v>821313</v>
      </c>
      <c r="E270" s="1194"/>
      <c r="F270" s="1262">
        <v>100</v>
      </c>
      <c r="G270" s="1123">
        <f t="shared" si="27"/>
        <v>100</v>
      </c>
      <c r="H270" s="1263">
        <v>95</v>
      </c>
      <c r="I270" s="1285"/>
      <c r="J270" s="1009">
        <f t="shared" si="28"/>
        <v>0.95</v>
      </c>
      <c r="K270" s="1010" t="e">
        <f t="shared" si="29"/>
        <v>#DIV/0!</v>
      </c>
    </row>
    <row r="271" spans="2:11" ht="15" customHeight="1">
      <c r="B271" s="1193" t="s">
        <v>1605</v>
      </c>
      <c r="C271" s="1097" t="s">
        <v>821</v>
      </c>
      <c r="D271" s="1011">
        <v>821321</v>
      </c>
      <c r="E271" s="1194"/>
      <c r="F271" s="1194"/>
      <c r="G271" s="1123">
        <f t="shared" si="27"/>
        <v>0</v>
      </c>
      <c r="H271" s="1286"/>
      <c r="I271" s="1285"/>
      <c r="J271" s="1009" t="e">
        <f t="shared" si="28"/>
        <v>#DIV/0!</v>
      </c>
      <c r="K271" s="1010" t="e">
        <f t="shared" si="29"/>
        <v>#DIV/0!</v>
      </c>
    </row>
    <row r="272" spans="2:11" ht="15" customHeight="1">
      <c r="B272" s="1193" t="s">
        <v>1606</v>
      </c>
      <c r="C272" s="1097" t="s">
        <v>823</v>
      </c>
      <c r="D272" s="1011">
        <v>821322</v>
      </c>
      <c r="E272" s="1194"/>
      <c r="F272" s="1194"/>
      <c r="G272" s="1123">
        <f t="shared" si="27"/>
        <v>0</v>
      </c>
      <c r="H272" s="1286"/>
      <c r="I272" s="1285"/>
      <c r="J272" s="1009" t="e">
        <f t="shared" si="28"/>
        <v>#DIV/0!</v>
      </c>
      <c r="K272" s="1010" t="e">
        <f t="shared" si="29"/>
        <v>#DIV/0!</v>
      </c>
    </row>
    <row r="273" spans="2:11" ht="15" customHeight="1">
      <c r="B273" s="1193" t="s">
        <v>1607</v>
      </c>
      <c r="C273" s="1097" t="s">
        <v>1608</v>
      </c>
      <c r="D273" s="1011">
        <v>821323</v>
      </c>
      <c r="E273" s="1194"/>
      <c r="F273" s="1194"/>
      <c r="G273" s="1123">
        <f t="shared" si="27"/>
        <v>0</v>
      </c>
      <c r="H273" s="1286"/>
      <c r="I273" s="1285"/>
      <c r="J273" s="1009" t="e">
        <f t="shared" si="28"/>
        <v>#DIV/0!</v>
      </c>
      <c r="K273" s="1010" t="e">
        <f t="shared" si="29"/>
        <v>#DIV/0!</v>
      </c>
    </row>
    <row r="274" spans="2:11" ht="15" customHeight="1">
      <c r="B274" s="1193" t="s">
        <v>1609</v>
      </c>
      <c r="C274" s="1097" t="s">
        <v>827</v>
      </c>
      <c r="D274" s="1011">
        <v>821324</v>
      </c>
      <c r="E274" s="1194"/>
      <c r="F274" s="1194"/>
      <c r="G274" s="1123">
        <f t="shared" si="27"/>
        <v>0</v>
      </c>
      <c r="H274" s="1286"/>
      <c r="I274" s="1285"/>
      <c r="J274" s="1009" t="e">
        <f t="shared" si="28"/>
        <v>#DIV/0!</v>
      </c>
      <c r="K274" s="1010" t="e">
        <f t="shared" si="29"/>
        <v>#DIV/0!</v>
      </c>
    </row>
    <row r="275" spans="2:11" ht="15" customHeight="1">
      <c r="B275" s="1193" t="s">
        <v>1610</v>
      </c>
      <c r="C275" s="1097" t="s">
        <v>1085</v>
      </c>
      <c r="D275" s="1011">
        <v>821329</v>
      </c>
      <c r="E275" s="1194"/>
      <c r="F275" s="1194"/>
      <c r="G275" s="1123">
        <f t="shared" si="27"/>
        <v>0</v>
      </c>
      <c r="H275" s="1286"/>
      <c r="I275" s="1285"/>
      <c r="J275" s="1009" t="e">
        <f t="shared" si="28"/>
        <v>#DIV/0!</v>
      </c>
      <c r="K275" s="1010" t="e">
        <f t="shared" si="29"/>
        <v>#DIV/0!</v>
      </c>
    </row>
    <row r="276" spans="2:11" ht="15" customHeight="1">
      <c r="B276" s="1193" t="s">
        <v>1611</v>
      </c>
      <c r="C276" s="1097" t="s">
        <v>1612</v>
      </c>
      <c r="D276" s="1011">
        <v>821331</v>
      </c>
      <c r="E276" s="1194"/>
      <c r="F276" s="1194"/>
      <c r="G276" s="1123">
        <f t="shared" si="27"/>
        <v>0</v>
      </c>
      <c r="H276" s="1286"/>
      <c r="I276" s="1285"/>
      <c r="J276" s="1009" t="e">
        <f t="shared" si="28"/>
        <v>#DIV/0!</v>
      </c>
      <c r="K276" s="1010" t="e">
        <f t="shared" si="29"/>
        <v>#DIV/0!</v>
      </c>
    </row>
    <row r="277" spans="2:11" ht="15" customHeight="1">
      <c r="B277" s="1193" t="s">
        <v>1613</v>
      </c>
      <c r="C277" s="1097" t="s">
        <v>1614</v>
      </c>
      <c r="D277" s="1011">
        <v>821332</v>
      </c>
      <c r="E277" s="1194"/>
      <c r="F277" s="1194"/>
      <c r="G277" s="1123">
        <f t="shared" si="27"/>
        <v>0</v>
      </c>
      <c r="H277" s="1286"/>
      <c r="I277" s="1285"/>
      <c r="J277" s="1009" t="e">
        <f t="shared" si="28"/>
        <v>#DIV/0!</v>
      </c>
      <c r="K277" s="1010" t="e">
        <f t="shared" si="29"/>
        <v>#DIV/0!</v>
      </c>
    </row>
    <row r="278" spans="2:11" ht="15" customHeight="1">
      <c r="B278" s="1193" t="s">
        <v>1615</v>
      </c>
      <c r="C278" s="1097" t="s">
        <v>945</v>
      </c>
      <c r="D278" s="1011">
        <v>821333</v>
      </c>
      <c r="E278" s="1194"/>
      <c r="F278" s="1194"/>
      <c r="G278" s="1123">
        <f t="shared" si="27"/>
        <v>0</v>
      </c>
      <c r="H278" s="1286"/>
      <c r="I278" s="1285"/>
      <c r="J278" s="1009" t="e">
        <f t="shared" si="28"/>
        <v>#DIV/0!</v>
      </c>
      <c r="K278" s="1010" t="e">
        <f t="shared" si="29"/>
        <v>#DIV/0!</v>
      </c>
    </row>
    <row r="279" spans="2:11" ht="15" customHeight="1">
      <c r="B279" s="1193" t="s">
        <v>1616</v>
      </c>
      <c r="C279" s="1097" t="s">
        <v>835</v>
      </c>
      <c r="D279" s="1011">
        <v>821334</v>
      </c>
      <c r="E279" s="1194"/>
      <c r="F279" s="1194"/>
      <c r="G279" s="1123">
        <f t="shared" si="27"/>
        <v>0</v>
      </c>
      <c r="H279" s="1286"/>
      <c r="I279" s="1285"/>
      <c r="J279" s="1009" t="e">
        <f t="shared" si="28"/>
        <v>#DIV/0!</v>
      </c>
      <c r="K279" s="1010" t="e">
        <f t="shared" si="29"/>
        <v>#DIV/0!</v>
      </c>
    </row>
    <row r="280" spans="2:11" ht="15" customHeight="1">
      <c r="B280" s="1193" t="s">
        <v>1617</v>
      </c>
      <c r="C280" s="1097" t="s">
        <v>1618</v>
      </c>
      <c r="D280" s="1011">
        <v>821335</v>
      </c>
      <c r="E280" s="1194"/>
      <c r="F280" s="1194"/>
      <c r="G280" s="1123">
        <f t="shared" si="27"/>
        <v>0</v>
      </c>
      <c r="H280" s="1286"/>
      <c r="I280" s="1285"/>
      <c r="J280" s="1009" t="e">
        <f t="shared" si="28"/>
        <v>#DIV/0!</v>
      </c>
      <c r="K280" s="1010" t="e">
        <f t="shared" si="29"/>
        <v>#DIV/0!</v>
      </c>
    </row>
    <row r="281" spans="2:11" ht="15" customHeight="1">
      <c r="B281" s="1193" t="s">
        <v>1619</v>
      </c>
      <c r="C281" s="1097" t="s">
        <v>839</v>
      </c>
      <c r="D281" s="1011">
        <v>821341</v>
      </c>
      <c r="E281" s="1194"/>
      <c r="F281" s="1194"/>
      <c r="G281" s="1123">
        <f t="shared" si="27"/>
        <v>0</v>
      </c>
      <c r="H281" s="1286"/>
      <c r="I281" s="1285"/>
      <c r="J281" s="1009" t="e">
        <f t="shared" si="28"/>
        <v>#DIV/0!</v>
      </c>
      <c r="K281" s="1010" t="e">
        <f t="shared" si="29"/>
        <v>#DIV/0!</v>
      </c>
    </row>
    <row r="282" spans="2:11" ht="15" customHeight="1">
      <c r="B282" s="1193" t="s">
        <v>1620</v>
      </c>
      <c r="C282" s="1097" t="s">
        <v>841</v>
      </c>
      <c r="D282" s="1011">
        <v>821342</v>
      </c>
      <c r="E282" s="1194"/>
      <c r="F282" s="1194"/>
      <c r="G282" s="1123">
        <f t="shared" si="27"/>
        <v>0</v>
      </c>
      <c r="H282" s="1286"/>
      <c r="I282" s="1285"/>
      <c r="J282" s="1009" t="e">
        <f t="shared" si="28"/>
        <v>#DIV/0!</v>
      </c>
      <c r="K282" s="1010" t="e">
        <f t="shared" si="29"/>
        <v>#DIV/0!</v>
      </c>
    </row>
    <row r="283" spans="2:11" ht="15" customHeight="1">
      <c r="B283" s="1193" t="s">
        <v>1621</v>
      </c>
      <c r="C283" s="1097" t="s">
        <v>843</v>
      </c>
      <c r="D283" s="1011">
        <v>821351</v>
      </c>
      <c r="E283" s="1194"/>
      <c r="F283" s="1194"/>
      <c r="G283" s="1123">
        <f t="shared" si="27"/>
        <v>0</v>
      </c>
      <c r="H283" s="1286"/>
      <c r="I283" s="1285"/>
      <c r="J283" s="1009" t="e">
        <f t="shared" si="28"/>
        <v>#DIV/0!</v>
      </c>
      <c r="K283" s="1010" t="e">
        <f t="shared" si="29"/>
        <v>#DIV/0!</v>
      </c>
    </row>
    <row r="284" spans="2:11" ht="15" customHeight="1">
      <c r="B284" s="1193" t="s">
        <v>1622</v>
      </c>
      <c r="C284" s="1097" t="s">
        <v>1623</v>
      </c>
      <c r="D284" s="1011">
        <v>821352</v>
      </c>
      <c r="E284" s="1194"/>
      <c r="F284" s="1194"/>
      <c r="G284" s="1123">
        <f t="shared" si="27"/>
        <v>0</v>
      </c>
      <c r="H284" s="1286"/>
      <c r="I284" s="1285"/>
      <c r="J284" s="1009" t="e">
        <f t="shared" si="28"/>
        <v>#DIV/0!</v>
      </c>
      <c r="K284" s="1010" t="e">
        <f t="shared" si="29"/>
        <v>#DIV/0!</v>
      </c>
    </row>
    <row r="285" spans="2:11" ht="15" customHeight="1">
      <c r="B285" s="1193" t="s">
        <v>1624</v>
      </c>
      <c r="C285" s="1097" t="s">
        <v>1625</v>
      </c>
      <c r="D285" s="1011">
        <v>821353</v>
      </c>
      <c r="E285" s="1194"/>
      <c r="F285" s="1194"/>
      <c r="G285" s="1123">
        <f t="shared" si="27"/>
        <v>0</v>
      </c>
      <c r="H285" s="1286"/>
      <c r="I285" s="1285"/>
      <c r="J285" s="1009" t="e">
        <f t="shared" si="28"/>
        <v>#DIV/0!</v>
      </c>
      <c r="K285" s="1010" t="e">
        <f t="shared" si="29"/>
        <v>#DIV/0!</v>
      </c>
    </row>
    <row r="286" spans="2:11" ht="15" customHeight="1">
      <c r="B286" s="1193" t="s">
        <v>1626</v>
      </c>
      <c r="C286" s="1097" t="s">
        <v>959</v>
      </c>
      <c r="D286" s="1011">
        <v>821361</v>
      </c>
      <c r="E286" s="1194"/>
      <c r="F286" s="1262">
        <v>600</v>
      </c>
      <c r="G286" s="1123">
        <f t="shared" si="27"/>
        <v>600</v>
      </c>
      <c r="H286" s="1263">
        <v>577.77</v>
      </c>
      <c r="I286" s="1285"/>
      <c r="J286" s="1009">
        <f t="shared" si="28"/>
        <v>0.96294999999999997</v>
      </c>
      <c r="K286" s="1010" t="e">
        <f t="shared" si="29"/>
        <v>#DIV/0!</v>
      </c>
    </row>
    <row r="287" spans="2:11" ht="15" customHeight="1">
      <c r="B287" s="1193" t="s">
        <v>1627</v>
      </c>
      <c r="C287" s="1097" t="s">
        <v>849</v>
      </c>
      <c r="D287" s="1011">
        <v>821371</v>
      </c>
      <c r="E287" s="1194"/>
      <c r="F287" s="1194"/>
      <c r="G287" s="1123">
        <f t="shared" si="27"/>
        <v>0</v>
      </c>
      <c r="H287" s="1286"/>
      <c r="I287" s="1285"/>
      <c r="J287" s="1009" t="e">
        <f t="shared" si="28"/>
        <v>#DIV/0!</v>
      </c>
      <c r="K287" s="1010" t="e">
        <f t="shared" si="29"/>
        <v>#DIV/0!</v>
      </c>
    </row>
    <row r="288" spans="2:11" ht="15" customHeight="1">
      <c r="B288" s="1193" t="s">
        <v>1628</v>
      </c>
      <c r="C288" s="1097" t="s">
        <v>851</v>
      </c>
      <c r="D288" s="1011">
        <v>821372</v>
      </c>
      <c r="E288" s="1194"/>
      <c r="F288" s="1194"/>
      <c r="G288" s="1123">
        <f t="shared" si="27"/>
        <v>0</v>
      </c>
      <c r="H288" s="1286"/>
      <c r="I288" s="1285"/>
      <c r="J288" s="1009" t="e">
        <f t="shared" si="28"/>
        <v>#DIV/0!</v>
      </c>
      <c r="K288" s="1010" t="e">
        <f t="shared" si="29"/>
        <v>#DIV/0!</v>
      </c>
    </row>
    <row r="289" spans="2:11" ht="15" customHeight="1">
      <c r="B289" s="1193" t="s">
        <v>1629</v>
      </c>
      <c r="C289" s="1097" t="s">
        <v>853</v>
      </c>
      <c r="D289" s="1011">
        <v>821373</v>
      </c>
      <c r="E289" s="1194"/>
      <c r="F289" s="1194"/>
      <c r="G289" s="1123">
        <f t="shared" si="27"/>
        <v>0</v>
      </c>
      <c r="H289" s="1286"/>
      <c r="I289" s="1285"/>
      <c r="J289" s="1009" t="e">
        <f t="shared" si="28"/>
        <v>#DIV/0!</v>
      </c>
      <c r="K289" s="1010" t="e">
        <f t="shared" si="29"/>
        <v>#DIV/0!</v>
      </c>
    </row>
    <row r="290" spans="2:11" ht="15" customHeight="1">
      <c r="B290" s="1193" t="s">
        <v>1630</v>
      </c>
      <c r="C290" s="1097" t="s">
        <v>855</v>
      </c>
      <c r="D290" s="1011">
        <v>821381</v>
      </c>
      <c r="E290" s="1194"/>
      <c r="F290" s="1194"/>
      <c r="G290" s="1123">
        <f t="shared" si="27"/>
        <v>0</v>
      </c>
      <c r="H290" s="1286"/>
      <c r="I290" s="1285"/>
      <c r="J290" s="1009" t="e">
        <f t="shared" si="28"/>
        <v>#DIV/0!</v>
      </c>
      <c r="K290" s="1010" t="e">
        <f t="shared" si="29"/>
        <v>#DIV/0!</v>
      </c>
    </row>
    <row r="291" spans="2:11" ht="15" customHeight="1">
      <c r="B291" s="1193" t="s">
        <v>1631</v>
      </c>
      <c r="C291" s="1097" t="s">
        <v>857</v>
      </c>
      <c r="D291" s="1011">
        <v>821382</v>
      </c>
      <c r="E291" s="1194"/>
      <c r="F291" s="1194"/>
      <c r="G291" s="1123">
        <f t="shared" si="27"/>
        <v>0</v>
      </c>
      <c r="H291" s="1286"/>
      <c r="I291" s="1285"/>
      <c r="J291" s="1009" t="e">
        <f t="shared" si="28"/>
        <v>#DIV/0!</v>
      </c>
      <c r="K291" s="1010" t="e">
        <f t="shared" si="29"/>
        <v>#DIV/0!</v>
      </c>
    </row>
    <row r="292" spans="2:11" ht="15" customHeight="1">
      <c r="B292" s="1193" t="s">
        <v>1632</v>
      </c>
      <c r="C292" s="1097" t="s">
        <v>1633</v>
      </c>
      <c r="D292" s="1011">
        <v>821383</v>
      </c>
      <c r="E292" s="1194"/>
      <c r="F292" s="1194"/>
      <c r="G292" s="1123">
        <f t="shared" si="27"/>
        <v>0</v>
      </c>
      <c r="H292" s="1286"/>
      <c r="I292" s="1285"/>
      <c r="J292" s="1009" t="e">
        <f t="shared" si="28"/>
        <v>#DIV/0!</v>
      </c>
      <c r="K292" s="1010" t="e">
        <f t="shared" si="29"/>
        <v>#DIV/0!</v>
      </c>
    </row>
    <row r="293" spans="2:11" ht="15" customHeight="1">
      <c r="B293" s="1193" t="s">
        <v>1634</v>
      </c>
      <c r="C293" s="1097" t="s">
        <v>861</v>
      </c>
      <c r="D293" s="1011">
        <v>821385</v>
      </c>
      <c r="E293" s="1194"/>
      <c r="F293" s="1194"/>
      <c r="G293" s="1123">
        <f t="shared" si="27"/>
        <v>0</v>
      </c>
      <c r="H293" s="1286"/>
      <c r="I293" s="1285"/>
      <c r="J293" s="1009" t="e">
        <f t="shared" si="28"/>
        <v>#DIV/0!</v>
      </c>
      <c r="K293" s="1010" t="e">
        <f t="shared" si="29"/>
        <v>#DIV/0!</v>
      </c>
    </row>
    <row r="294" spans="2:11" ht="15" customHeight="1">
      <c r="B294" s="1193" t="s">
        <v>1635</v>
      </c>
      <c r="C294" s="1097" t="s">
        <v>863</v>
      </c>
      <c r="D294" s="1011">
        <v>821391</v>
      </c>
      <c r="E294" s="1194"/>
      <c r="F294" s="1194"/>
      <c r="G294" s="1123">
        <f t="shared" si="27"/>
        <v>0</v>
      </c>
      <c r="H294" s="1286"/>
      <c r="I294" s="1285"/>
      <c r="J294" s="1009" t="e">
        <f t="shared" si="28"/>
        <v>#DIV/0!</v>
      </c>
      <c r="K294" s="1010" t="e">
        <f t="shared" si="29"/>
        <v>#DIV/0!</v>
      </c>
    </row>
    <row r="295" spans="2:11" ht="15" customHeight="1">
      <c r="B295" s="1193" t="s">
        <v>1636</v>
      </c>
      <c r="C295" s="1097" t="s">
        <v>865</v>
      </c>
      <c r="D295" s="1011">
        <v>821399</v>
      </c>
      <c r="E295" s="1194"/>
      <c r="F295" s="1194"/>
      <c r="G295" s="1123">
        <f t="shared" si="27"/>
        <v>0</v>
      </c>
      <c r="H295" s="1286"/>
      <c r="I295" s="1285"/>
      <c r="J295" s="1009" t="e">
        <f t="shared" si="28"/>
        <v>#DIV/0!</v>
      </c>
      <c r="K295" s="1010" t="e">
        <f t="shared" si="29"/>
        <v>#DIV/0!</v>
      </c>
    </row>
    <row r="296" spans="2:11" ht="15" customHeight="1">
      <c r="B296" s="1196">
        <v>35</v>
      </c>
      <c r="C296" s="1197" t="s">
        <v>283</v>
      </c>
      <c r="D296" s="1196">
        <v>821400</v>
      </c>
      <c r="E296" s="1059"/>
      <c r="F296" s="1059"/>
      <c r="G296" s="1059">
        <f t="shared" si="2"/>
        <v>0</v>
      </c>
      <c r="H296" s="1060"/>
      <c r="I296" s="1061"/>
      <c r="J296" s="1062" t="e">
        <f t="shared" si="0"/>
        <v>#DIV/0!</v>
      </c>
      <c r="K296" s="1063" t="e">
        <f t="shared" si="1"/>
        <v>#DIV/0!</v>
      </c>
    </row>
    <row r="297" spans="2:11" ht="15" customHeight="1">
      <c r="B297" s="991">
        <v>36</v>
      </c>
      <c r="C297" s="1064" t="s">
        <v>282</v>
      </c>
      <c r="D297" s="1058">
        <v>821500</v>
      </c>
      <c r="E297" s="1059"/>
      <c r="F297" s="1059"/>
      <c r="G297" s="1059">
        <f t="shared" si="2"/>
        <v>0</v>
      </c>
      <c r="H297" s="1060"/>
      <c r="I297" s="1061"/>
      <c r="J297" s="1062" t="e">
        <f t="shared" si="0"/>
        <v>#DIV/0!</v>
      </c>
      <c r="K297" s="1063" t="e">
        <f t="shared" si="1"/>
        <v>#DIV/0!</v>
      </c>
    </row>
    <row r="298" spans="2:11" ht="15" customHeight="1">
      <c r="B298" s="982">
        <v>37</v>
      </c>
      <c r="C298" s="1064" t="s">
        <v>281</v>
      </c>
      <c r="D298" s="1058">
        <v>821600</v>
      </c>
      <c r="E298" s="1059"/>
      <c r="F298" s="1059"/>
      <c r="G298" s="1059">
        <f t="shared" si="2"/>
        <v>0</v>
      </c>
      <c r="H298" s="1060"/>
      <c r="I298" s="1061"/>
      <c r="J298" s="1062" t="e">
        <f t="shared" si="0"/>
        <v>#DIV/0!</v>
      </c>
      <c r="K298" s="1063" t="e">
        <f t="shared" si="1"/>
        <v>#DIV/0!</v>
      </c>
    </row>
    <row r="299" spans="2:11" ht="15" customHeight="1">
      <c r="B299" s="991">
        <v>38</v>
      </c>
      <c r="C299" s="1084" t="s">
        <v>8</v>
      </c>
      <c r="D299" s="1085">
        <v>615000</v>
      </c>
      <c r="E299" s="1059">
        <f>SUM(E300:E302)</f>
        <v>0</v>
      </c>
      <c r="F299" s="1059">
        <f>SUM(F300:F302)</f>
        <v>0</v>
      </c>
      <c r="G299" s="1059">
        <f t="shared" si="2"/>
        <v>0</v>
      </c>
      <c r="H299" s="1086">
        <f>SUM(H300:H302)</f>
        <v>0</v>
      </c>
      <c r="I299" s="1059">
        <f>SUM(I300:I302)</f>
        <v>0</v>
      </c>
      <c r="J299" s="1062" t="e">
        <f t="shared" si="0"/>
        <v>#DIV/0!</v>
      </c>
      <c r="K299" s="1063" t="e">
        <f t="shared" si="1"/>
        <v>#DIV/0!</v>
      </c>
    </row>
    <row r="300" spans="2:11" ht="15" customHeight="1">
      <c r="B300" s="982">
        <v>39</v>
      </c>
      <c r="C300" s="1057" t="s">
        <v>280</v>
      </c>
      <c r="D300" s="1098">
        <v>615100</v>
      </c>
      <c r="E300" s="1059"/>
      <c r="F300" s="1059"/>
      <c r="G300" s="1059">
        <f t="shared" si="2"/>
        <v>0</v>
      </c>
      <c r="H300" s="1060"/>
      <c r="I300" s="1061"/>
      <c r="J300" s="1062" t="e">
        <f t="shared" si="0"/>
        <v>#DIV/0!</v>
      </c>
      <c r="K300" s="1063" t="e">
        <f t="shared" si="1"/>
        <v>#DIV/0!</v>
      </c>
    </row>
    <row r="301" spans="2:11" ht="25.5" customHeight="1">
      <c r="B301" s="991">
        <v>40</v>
      </c>
      <c r="C301" s="1099" t="s">
        <v>45</v>
      </c>
      <c r="D301" s="1058">
        <v>615200</v>
      </c>
      <c r="E301" s="1059"/>
      <c r="F301" s="1059"/>
      <c r="G301" s="1059">
        <f t="shared" si="2"/>
        <v>0</v>
      </c>
      <c r="H301" s="1060"/>
      <c r="I301" s="1061"/>
      <c r="J301" s="1062" t="e">
        <f t="shared" si="0"/>
        <v>#DIV/0!</v>
      </c>
      <c r="K301" s="1063" t="e">
        <f t="shared" si="1"/>
        <v>#DIV/0!</v>
      </c>
    </row>
    <row r="302" spans="2:11" ht="15" customHeight="1">
      <c r="B302" s="982">
        <v>41</v>
      </c>
      <c r="C302" s="1057" t="s">
        <v>279</v>
      </c>
      <c r="D302" s="1058">
        <v>615300</v>
      </c>
      <c r="E302" s="1100"/>
      <c r="F302" s="1100"/>
      <c r="G302" s="1100">
        <f t="shared" si="2"/>
        <v>0</v>
      </c>
      <c r="H302" s="1101"/>
      <c r="I302" s="1089"/>
      <c r="J302" s="1062" t="e">
        <f t="shared" si="0"/>
        <v>#DIV/0!</v>
      </c>
      <c r="K302" s="1063" t="e">
        <f t="shared" si="1"/>
        <v>#DIV/0!</v>
      </c>
    </row>
    <row r="303" spans="2:11" ht="15" customHeight="1">
      <c r="B303" s="991">
        <v>42</v>
      </c>
      <c r="C303" s="1102" t="s">
        <v>9</v>
      </c>
      <c r="D303" s="984">
        <v>822000</v>
      </c>
      <c r="E303" s="1103">
        <f>SUM(E304:E310)</f>
        <v>0</v>
      </c>
      <c r="F303" s="1103">
        <f>SUM(F304:F310)</f>
        <v>0</v>
      </c>
      <c r="G303" s="1103">
        <f t="shared" si="2"/>
        <v>0</v>
      </c>
      <c r="H303" s="1104">
        <f>SUM(H304:H310)</f>
        <v>0</v>
      </c>
      <c r="I303" s="1103">
        <f>SUM(I304:I310)</f>
        <v>0</v>
      </c>
      <c r="J303" s="1082" t="e">
        <f t="shared" si="0"/>
        <v>#DIV/0!</v>
      </c>
      <c r="K303" s="1083" t="e">
        <f t="shared" si="1"/>
        <v>#DIV/0!</v>
      </c>
    </row>
    <row r="304" spans="2:11" ht="15" customHeight="1">
      <c r="B304" s="982">
        <v>43</v>
      </c>
      <c r="C304" s="1105" t="s">
        <v>278</v>
      </c>
      <c r="D304" s="1072">
        <v>822100</v>
      </c>
      <c r="E304" s="1100"/>
      <c r="F304" s="1100"/>
      <c r="G304" s="1100">
        <f t="shared" si="2"/>
        <v>0</v>
      </c>
      <c r="H304" s="1101"/>
      <c r="I304" s="1089"/>
      <c r="J304" s="1062" t="e">
        <f t="shared" si="0"/>
        <v>#DIV/0!</v>
      </c>
      <c r="K304" s="1063" t="e">
        <f t="shared" si="1"/>
        <v>#DIV/0!</v>
      </c>
    </row>
    <row r="305" spans="2:11" ht="25.5" customHeight="1">
      <c r="B305" s="991">
        <v>44</v>
      </c>
      <c r="C305" s="1105" t="s">
        <v>277</v>
      </c>
      <c r="D305" s="1072">
        <v>822200</v>
      </c>
      <c r="E305" s="1100"/>
      <c r="F305" s="1100"/>
      <c r="G305" s="1100">
        <f t="shared" si="2"/>
        <v>0</v>
      </c>
      <c r="H305" s="1101"/>
      <c r="I305" s="1089"/>
      <c r="J305" s="1062" t="e">
        <f t="shared" si="0"/>
        <v>#DIV/0!</v>
      </c>
      <c r="K305" s="1063" t="e">
        <f t="shared" si="1"/>
        <v>#DIV/0!</v>
      </c>
    </row>
    <row r="306" spans="2:11" ht="15" customHeight="1">
      <c r="B306" s="982">
        <v>45</v>
      </c>
      <c r="C306" s="1105" t="s">
        <v>276</v>
      </c>
      <c r="D306" s="1072">
        <v>822300</v>
      </c>
      <c r="E306" s="1100"/>
      <c r="F306" s="1100"/>
      <c r="G306" s="1100">
        <f t="shared" si="2"/>
        <v>0</v>
      </c>
      <c r="H306" s="1101"/>
      <c r="I306" s="1089"/>
      <c r="J306" s="1062" t="e">
        <f t="shared" si="0"/>
        <v>#DIV/0!</v>
      </c>
      <c r="K306" s="1063" t="e">
        <f t="shared" si="1"/>
        <v>#DIV/0!</v>
      </c>
    </row>
    <row r="307" spans="2:11" ht="15" customHeight="1">
      <c r="B307" s="991">
        <v>46</v>
      </c>
      <c r="C307" s="1106" t="s">
        <v>275</v>
      </c>
      <c r="D307" s="1072">
        <v>822400</v>
      </c>
      <c r="E307" s="1100"/>
      <c r="F307" s="1100"/>
      <c r="G307" s="1100">
        <f t="shared" si="2"/>
        <v>0</v>
      </c>
      <c r="H307" s="1101"/>
      <c r="I307" s="1089"/>
      <c r="J307" s="1062" t="e">
        <f t="shared" si="0"/>
        <v>#DIV/0!</v>
      </c>
      <c r="K307" s="1063" t="e">
        <f t="shared" si="1"/>
        <v>#DIV/0!</v>
      </c>
    </row>
    <row r="308" spans="2:11" ht="25.5" customHeight="1">
      <c r="B308" s="982">
        <v>47</v>
      </c>
      <c r="C308" s="1106" t="s">
        <v>37</v>
      </c>
      <c r="D308" s="1072">
        <v>822500</v>
      </c>
      <c r="E308" s="1100"/>
      <c r="F308" s="1100"/>
      <c r="G308" s="1100">
        <f t="shared" si="2"/>
        <v>0</v>
      </c>
      <c r="H308" s="1101"/>
      <c r="I308" s="1089"/>
      <c r="J308" s="1062" t="e">
        <f t="shared" si="0"/>
        <v>#DIV/0!</v>
      </c>
      <c r="K308" s="1063" t="e">
        <f t="shared" si="1"/>
        <v>#DIV/0!</v>
      </c>
    </row>
    <row r="309" spans="2:11" ht="15" customHeight="1">
      <c r="B309" s="991">
        <v>48</v>
      </c>
      <c r="C309" s="1105" t="s">
        <v>274</v>
      </c>
      <c r="D309" s="1072">
        <v>822600</v>
      </c>
      <c r="E309" s="1100"/>
      <c r="F309" s="1100"/>
      <c r="G309" s="1100">
        <f t="shared" si="2"/>
        <v>0</v>
      </c>
      <c r="H309" s="1101"/>
      <c r="I309" s="1089"/>
      <c r="J309" s="1062" t="e">
        <f t="shared" si="0"/>
        <v>#DIV/0!</v>
      </c>
      <c r="K309" s="1063" t="e">
        <f t="shared" si="1"/>
        <v>#DIV/0!</v>
      </c>
    </row>
    <row r="310" spans="2:11" ht="15" customHeight="1">
      <c r="B310" s="982">
        <v>49</v>
      </c>
      <c r="C310" s="1105" t="s">
        <v>273</v>
      </c>
      <c r="D310" s="1072">
        <v>822700</v>
      </c>
      <c r="E310" s="1100"/>
      <c r="F310" s="1100"/>
      <c r="G310" s="1100">
        <f t="shared" si="2"/>
        <v>0</v>
      </c>
      <c r="H310" s="1101"/>
      <c r="I310" s="1089"/>
      <c r="J310" s="1062" t="e">
        <f t="shared" si="0"/>
        <v>#DIV/0!</v>
      </c>
      <c r="K310" s="1063" t="e">
        <f t="shared" si="1"/>
        <v>#DIV/0!</v>
      </c>
    </row>
    <row r="311" spans="2:11" ht="15" customHeight="1">
      <c r="B311" s="991">
        <v>50</v>
      </c>
      <c r="C311" s="1080" t="s">
        <v>10</v>
      </c>
      <c r="D311" s="984">
        <v>823000</v>
      </c>
      <c r="E311" s="1103">
        <f>SUM(E312:E314)</f>
        <v>0</v>
      </c>
      <c r="F311" s="1103">
        <f>SUM(F312:F314)</f>
        <v>0</v>
      </c>
      <c r="G311" s="1103">
        <f t="shared" si="2"/>
        <v>0</v>
      </c>
      <c r="H311" s="1104">
        <f>SUM(H312:H314)</f>
        <v>0</v>
      </c>
      <c r="I311" s="1103">
        <f>SUM(I312:I314)</f>
        <v>0</v>
      </c>
      <c r="J311" s="1082" t="e">
        <f t="shared" si="0"/>
        <v>#DIV/0!</v>
      </c>
      <c r="K311" s="1083" t="e">
        <f t="shared" si="1"/>
        <v>#DIV/0!</v>
      </c>
    </row>
    <row r="312" spans="2:11" ht="15" customHeight="1">
      <c r="B312" s="982">
        <v>51</v>
      </c>
      <c r="C312" s="1107" t="s">
        <v>272</v>
      </c>
      <c r="D312" s="1058">
        <v>823100</v>
      </c>
      <c r="E312" s="1100"/>
      <c r="F312" s="1100"/>
      <c r="G312" s="1100">
        <f t="shared" si="2"/>
        <v>0</v>
      </c>
      <c r="H312" s="1101"/>
      <c r="I312" s="1089"/>
      <c r="J312" s="1062" t="e">
        <f t="shared" si="0"/>
        <v>#DIV/0!</v>
      </c>
      <c r="K312" s="1063" t="e">
        <f t="shared" si="1"/>
        <v>#DIV/0!</v>
      </c>
    </row>
    <row r="313" spans="2:11" ht="15" customHeight="1">
      <c r="B313" s="991">
        <v>52</v>
      </c>
      <c r="C313" s="1107" t="s">
        <v>271</v>
      </c>
      <c r="D313" s="1058">
        <v>823200</v>
      </c>
      <c r="E313" s="1100"/>
      <c r="F313" s="1100"/>
      <c r="G313" s="1100">
        <f t="shared" si="2"/>
        <v>0</v>
      </c>
      <c r="H313" s="1101"/>
      <c r="I313" s="1089"/>
      <c r="J313" s="1062" t="e">
        <f t="shared" si="0"/>
        <v>#DIV/0!</v>
      </c>
      <c r="K313" s="1063" t="e">
        <f t="shared" si="1"/>
        <v>#DIV/0!</v>
      </c>
    </row>
    <row r="314" spans="2:11" ht="15" customHeight="1">
      <c r="B314" s="982">
        <v>53</v>
      </c>
      <c r="C314" s="1105" t="s">
        <v>270</v>
      </c>
      <c r="D314" s="1072">
        <v>823300</v>
      </c>
      <c r="E314" s="1100"/>
      <c r="F314" s="1100"/>
      <c r="G314" s="1100">
        <f t="shared" si="2"/>
        <v>0</v>
      </c>
      <c r="H314" s="1101"/>
      <c r="I314" s="1089"/>
      <c r="J314" s="1062" t="e">
        <f t="shared" si="0"/>
        <v>#DIV/0!</v>
      </c>
      <c r="K314" s="1063" t="e">
        <f t="shared" si="1"/>
        <v>#DIV/0!</v>
      </c>
    </row>
    <row r="315" spans="2:11" ht="15" customHeight="1">
      <c r="B315" s="982">
        <v>54</v>
      </c>
      <c r="C315" s="1080" t="s">
        <v>267</v>
      </c>
      <c r="D315" s="1108"/>
      <c r="E315" s="1109"/>
      <c r="F315" s="1109"/>
      <c r="G315" s="1109">
        <f t="shared" si="2"/>
        <v>0</v>
      </c>
      <c r="H315" s="1109"/>
      <c r="I315" s="1109"/>
      <c r="J315" s="1082" t="e">
        <f t="shared" si="0"/>
        <v>#DIV/0!</v>
      </c>
      <c r="K315" s="1083" t="e">
        <f>SUM(H315/I315)</f>
        <v>#DIV/0!</v>
      </c>
    </row>
    <row r="316" spans="2:11" ht="18.75" customHeight="1">
      <c r="B316" s="991">
        <v>55</v>
      </c>
      <c r="C316" s="1110" t="s">
        <v>11</v>
      </c>
      <c r="D316" s="1111"/>
      <c r="E316" s="985">
        <f>SUM(E18+E315)</f>
        <v>596000</v>
      </c>
      <c r="F316" s="985">
        <f>SUM(F18+F315)</f>
        <v>0</v>
      </c>
      <c r="G316" s="985">
        <f>SUM(G18+G315)</f>
        <v>596000</v>
      </c>
      <c r="H316" s="986">
        <f>SUM(H18+H315)</f>
        <v>552915.58144999994</v>
      </c>
      <c r="I316" s="1217">
        <f>SUM(I18+I315)</f>
        <v>547593.75855000003</v>
      </c>
      <c r="J316" s="1190">
        <f>SUM(H316/G316)</f>
        <v>0.92771070713087234</v>
      </c>
      <c r="K316" s="1191">
        <f>SUM(H316/I316)</f>
        <v>1.0097185601860983</v>
      </c>
    </row>
    <row r="317" spans="2:11" ht="11.25" customHeight="1"/>
    <row r="318" spans="2:11">
      <c r="C318" s="1113"/>
      <c r="D318" s="1114"/>
      <c r="E318" s="1114"/>
      <c r="F318" s="1114"/>
      <c r="G318" s="1114"/>
      <c r="H318" s="1115"/>
      <c r="I318" s="1115" t="s">
        <v>103</v>
      </c>
      <c r="J318" s="1114"/>
      <c r="K318" s="1114"/>
    </row>
    <row r="319" spans="2:11">
      <c r="C319" s="1113"/>
      <c r="D319" s="1114"/>
      <c r="E319" s="1114"/>
      <c r="F319" s="1114"/>
      <c r="G319" s="1114"/>
      <c r="H319" s="1116"/>
      <c r="I319" s="1116" t="s">
        <v>26</v>
      </c>
      <c r="J319" s="1355"/>
      <c r="K319" s="1355"/>
    </row>
    <row r="320" spans="2:11">
      <c r="C320" s="1113"/>
      <c r="D320" s="1114"/>
      <c r="E320" s="1114"/>
      <c r="F320" s="1114"/>
      <c r="G320" s="1114"/>
      <c r="H320" s="1114"/>
      <c r="I320" s="1336" t="s">
        <v>1688</v>
      </c>
      <c r="J320" s="1117"/>
      <c r="K320" s="1117"/>
    </row>
    <row r="321" spans="3:11" ht="8.25" customHeight="1">
      <c r="C321" s="1113"/>
      <c r="D321" s="1114"/>
      <c r="E321" s="1114"/>
      <c r="F321" s="1114"/>
      <c r="G321" s="1114"/>
      <c r="H321" s="1114"/>
      <c r="I321" s="1114"/>
      <c r="J321" s="1117"/>
      <c r="K321" s="1117"/>
    </row>
    <row r="322" spans="3:11" ht="10.5" customHeight="1">
      <c r="C322" s="1113"/>
      <c r="D322" s="1114"/>
      <c r="E322" s="1114"/>
      <c r="F322" s="1114"/>
      <c r="G322" s="1114"/>
      <c r="H322" s="1114"/>
      <c r="I322" s="1114"/>
      <c r="J322" s="1117"/>
      <c r="K322" s="1117"/>
    </row>
    <row r="323" spans="3:11">
      <c r="C323" s="1118"/>
      <c r="D323" s="1114"/>
      <c r="E323" s="1114"/>
      <c r="F323" s="1114"/>
      <c r="G323" s="1114"/>
      <c r="H323" s="1114"/>
      <c r="I323" s="1114"/>
      <c r="J323" s="1114"/>
      <c r="K323" s="1114"/>
    </row>
    <row r="324" spans="3:11">
      <c r="C324" s="1114"/>
      <c r="D324" s="1114"/>
      <c r="E324" s="1114"/>
      <c r="F324" s="1114"/>
      <c r="G324" s="1114"/>
      <c r="H324" s="1114"/>
      <c r="I324" s="1114"/>
      <c r="J324" s="1114"/>
      <c r="K324" s="1114"/>
    </row>
    <row r="325" spans="3:11">
      <c r="C325" s="1114"/>
      <c r="D325" s="1114"/>
      <c r="E325" s="1114"/>
      <c r="F325" s="1114"/>
      <c r="G325" s="1114"/>
      <c r="H325" s="1114"/>
      <c r="I325" s="1114"/>
      <c r="J325" s="1114"/>
      <c r="K325" s="1114"/>
    </row>
    <row r="326" spans="3:11">
      <c r="C326" s="1114"/>
      <c r="D326" s="1114"/>
      <c r="E326" s="1114"/>
      <c r="F326" s="1114"/>
      <c r="G326" s="1114"/>
      <c r="H326" s="1114"/>
      <c r="I326" s="1114"/>
      <c r="J326" s="1114"/>
      <c r="K326" s="1114"/>
    </row>
    <row r="327" spans="3:11">
      <c r="C327" s="1114"/>
      <c r="D327" s="1114"/>
      <c r="E327" s="1114"/>
      <c r="F327" s="1114"/>
      <c r="G327" s="1114"/>
      <c r="H327" s="1114"/>
      <c r="I327" s="1114"/>
      <c r="J327" s="1114"/>
      <c r="K327" s="1114"/>
    </row>
  </sheetData>
  <sheetProtection password="A868" sheet="1" objects="1" scenarios="1" selectLockedCells="1" selectUnlockedCells="1"/>
  <mergeCells count="3">
    <mergeCell ref="B13:K13"/>
    <mergeCell ref="B14:K14"/>
    <mergeCell ref="J319:K319"/>
  </mergeCells>
  <pageMargins left="0.70866141732283472" right="0.11811023622047245" top="0.74803149606299213" bottom="0.74803149606299213" header="0.31496062992125984" footer="0.31496062992125984"/>
  <pageSetup scale="8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B2:K83"/>
  <sheetViews>
    <sheetView showGridLines="0" view="pageBreakPreview" zoomScaleNormal="100" zoomScaleSheetLayoutView="100" workbookViewId="0">
      <selection activeCell="I76" sqref="I76"/>
    </sheetView>
  </sheetViews>
  <sheetFormatPr defaultColWidth="8.69921875" defaultRowHeight="12.75"/>
  <cols>
    <col min="1" max="1" width="2.69921875" style="20" customWidth="1"/>
    <col min="2" max="2" width="8.5" style="20" customWidth="1"/>
    <col min="3" max="3" width="25.69921875" style="20" customWidth="1"/>
    <col min="4" max="4" width="5.69921875" style="20" customWidth="1"/>
    <col min="5" max="7" width="9.69921875" style="20" customWidth="1"/>
    <col min="8" max="8" width="11.69921875" style="20" customWidth="1"/>
    <col min="9" max="9" width="10.69921875" style="20" customWidth="1"/>
    <col min="10" max="11" width="6.19921875" style="20" customWidth="1"/>
    <col min="12" max="16384" width="8.69921875" style="20"/>
  </cols>
  <sheetData>
    <row r="2" spans="2:11" s="781" customFormat="1" ht="15">
      <c r="B2" s="775" t="s">
        <v>55</v>
      </c>
      <c r="C2" s="776"/>
      <c r="D2" s="777"/>
      <c r="E2" s="778"/>
      <c r="F2" s="778"/>
      <c r="G2" s="779"/>
      <c r="H2" s="780" t="s">
        <v>303</v>
      </c>
      <c r="I2" s="778"/>
      <c r="J2" s="778"/>
      <c r="K2" s="778"/>
    </row>
    <row r="3" spans="2:11" s="781" customFormat="1" ht="30" customHeight="1">
      <c r="B3" s="782" t="s">
        <v>15</v>
      </c>
      <c r="C3" s="1356" t="s">
        <v>1165</v>
      </c>
      <c r="D3" s="1356"/>
      <c r="E3" s="778"/>
      <c r="F3" s="778"/>
      <c r="G3" s="783"/>
      <c r="H3" s="783" t="s">
        <v>31</v>
      </c>
      <c r="I3" s="937" t="s">
        <v>1166</v>
      </c>
      <c r="J3" s="778"/>
      <c r="K3" s="778"/>
    </row>
    <row r="4" spans="2:11" s="781" customFormat="1" ht="15" customHeight="1">
      <c r="B4" s="782"/>
      <c r="C4" s="785"/>
      <c r="D4" s="777"/>
      <c r="E4" s="779"/>
      <c r="F4" s="779"/>
      <c r="G4" s="786"/>
      <c r="H4" s="786"/>
      <c r="I4" s="787"/>
      <c r="J4" s="788"/>
      <c r="K4" s="789"/>
    </row>
    <row r="5" spans="2:11" s="781" customFormat="1" ht="15" customHeight="1">
      <c r="B5" s="790" t="s">
        <v>25</v>
      </c>
      <c r="C5" s="1287" t="s">
        <v>1167</v>
      </c>
      <c r="D5" s="777"/>
      <c r="E5" s="779"/>
      <c r="F5" s="779"/>
      <c r="G5" s="783"/>
      <c r="H5" s="783" t="s">
        <v>20</v>
      </c>
      <c r="I5" s="1288" t="s">
        <v>1667</v>
      </c>
      <c r="J5" s="788"/>
      <c r="K5" s="789"/>
    </row>
    <row r="6" spans="2:11" s="781" customFormat="1" ht="15" customHeight="1">
      <c r="B6" s="791"/>
      <c r="C6" s="792"/>
      <c r="D6" s="793"/>
      <c r="E6" s="794"/>
      <c r="F6" s="794"/>
      <c r="G6" s="783"/>
      <c r="H6" s="783"/>
      <c r="I6" s="795"/>
      <c r="J6" s="788"/>
      <c r="K6" s="789"/>
    </row>
    <row r="7" spans="2:11" s="781" customFormat="1" ht="15" customHeight="1">
      <c r="B7" s="796" t="s">
        <v>16</v>
      </c>
      <c r="C7" s="937" t="s">
        <v>1168</v>
      </c>
      <c r="D7" s="793"/>
      <c r="E7" s="797"/>
      <c r="F7" s="797"/>
      <c r="G7" s="783"/>
      <c r="H7" s="783" t="s">
        <v>30</v>
      </c>
      <c r="I7" s="1290" t="s">
        <v>1670</v>
      </c>
      <c r="J7" s="788"/>
      <c r="K7" s="789"/>
    </row>
    <row r="8" spans="2:11" s="781" customFormat="1" ht="15" customHeight="1">
      <c r="B8" s="796"/>
      <c r="C8" s="798"/>
      <c r="D8" s="793"/>
      <c r="E8" s="797"/>
      <c r="F8" s="797"/>
      <c r="G8" s="783"/>
      <c r="H8" s="783"/>
      <c r="I8" s="784"/>
      <c r="J8" s="799"/>
      <c r="K8" s="799"/>
    </row>
    <row r="9" spans="2:11" s="781" customFormat="1" ht="15" customHeight="1">
      <c r="B9" s="783" t="s">
        <v>28</v>
      </c>
      <c r="C9" s="937" t="s">
        <v>1169</v>
      </c>
      <c r="D9" s="793"/>
      <c r="E9" s="797"/>
      <c r="F9" s="797"/>
      <c r="G9" s="800"/>
      <c r="H9" s="801" t="s">
        <v>23</v>
      </c>
      <c r="I9" s="1203" t="s">
        <v>1669</v>
      </c>
      <c r="J9" s="799"/>
      <c r="K9" s="799"/>
    </row>
    <row r="10" spans="2:11" s="781" customFormat="1" ht="15" customHeight="1">
      <c r="B10" s="796"/>
      <c r="C10" s="798"/>
      <c r="D10" s="793"/>
      <c r="E10" s="797"/>
      <c r="F10" s="797"/>
      <c r="G10" s="783"/>
      <c r="H10" s="801" t="s">
        <v>54</v>
      </c>
      <c r="I10" s="1289" t="s">
        <v>22</v>
      </c>
      <c r="J10" s="799"/>
      <c r="K10" s="799"/>
    </row>
    <row r="11" spans="2:11" s="781" customFormat="1" ht="15" customHeight="1">
      <c r="B11" s="783" t="s">
        <v>311</v>
      </c>
      <c r="C11" s="1359" t="s">
        <v>1639</v>
      </c>
      <c r="D11" s="1359"/>
      <c r="E11" s="1359"/>
      <c r="F11" s="1359"/>
      <c r="G11" s="1359"/>
      <c r="H11" s="801" t="s">
        <v>24</v>
      </c>
      <c r="I11" s="1289" t="s">
        <v>22</v>
      </c>
      <c r="J11" s="803"/>
      <c r="K11" s="799"/>
    </row>
    <row r="12" spans="2:11" s="781" customFormat="1" ht="15" customHeight="1">
      <c r="B12" s="802"/>
      <c r="C12" s="1359"/>
      <c r="D12" s="1359"/>
      <c r="E12" s="1359"/>
      <c r="F12" s="1359"/>
      <c r="G12" s="1359"/>
      <c r="H12" s="795"/>
      <c r="I12" s="784"/>
      <c r="J12" s="803"/>
      <c r="K12" s="799"/>
    </row>
    <row r="13" spans="2:11" s="804" customFormat="1" ht="15" customHeight="1">
      <c r="B13" s="1357" t="s">
        <v>307</v>
      </c>
      <c r="C13" s="1357"/>
      <c r="D13" s="1357"/>
      <c r="E13" s="1357"/>
      <c r="F13" s="1357"/>
      <c r="G13" s="1357"/>
      <c r="H13" s="1357"/>
      <c r="I13" s="1357"/>
      <c r="J13" s="1357"/>
      <c r="K13" s="1357"/>
    </row>
    <row r="14" spans="2:11" s="804" customFormat="1" ht="15" customHeight="1">
      <c r="B14" s="1358" t="s">
        <v>1638</v>
      </c>
      <c r="C14" s="1358"/>
      <c r="D14" s="1358"/>
      <c r="E14" s="1358"/>
      <c r="F14" s="1358"/>
      <c r="G14" s="1358"/>
      <c r="H14" s="1358"/>
      <c r="I14" s="1358"/>
      <c r="J14" s="1358"/>
      <c r="K14" s="1358"/>
    </row>
    <row r="15" spans="2:11" s="781" customFormat="1" ht="15" customHeight="1">
      <c r="B15" s="805"/>
      <c r="C15" s="806"/>
      <c r="D15" s="806"/>
      <c r="E15" s="807"/>
      <c r="F15" s="807"/>
      <c r="G15" s="807"/>
      <c r="H15" s="795"/>
      <c r="I15" s="808"/>
      <c r="J15" s="808"/>
      <c r="K15" s="809" t="s">
        <v>58</v>
      </c>
    </row>
    <row r="16" spans="2:11" ht="96" customHeight="1">
      <c r="B16" s="59" t="s">
        <v>268</v>
      </c>
      <c r="C16" s="59" t="s">
        <v>107</v>
      </c>
      <c r="D16" s="59" t="s">
        <v>106</v>
      </c>
      <c r="E16" s="69" t="s">
        <v>305</v>
      </c>
      <c r="F16" s="69" t="s">
        <v>14</v>
      </c>
      <c r="G16" s="69" t="s">
        <v>52</v>
      </c>
      <c r="H16" s="60" t="s">
        <v>301</v>
      </c>
      <c r="I16" s="58" t="s">
        <v>104</v>
      </c>
      <c r="J16" s="58" t="s">
        <v>306</v>
      </c>
      <c r="K16" s="58" t="s">
        <v>13</v>
      </c>
    </row>
    <row r="17" spans="2:11" ht="12" customHeight="1">
      <c r="B17" s="57">
        <v>1</v>
      </c>
      <c r="C17" s="57">
        <v>2</v>
      </c>
      <c r="D17" s="57">
        <v>3</v>
      </c>
      <c r="E17" s="56">
        <v>4</v>
      </c>
      <c r="F17" s="56">
        <v>5</v>
      </c>
      <c r="G17" s="56" t="s">
        <v>12</v>
      </c>
      <c r="H17" s="61">
        <v>7</v>
      </c>
      <c r="I17" s="55">
        <v>8</v>
      </c>
      <c r="J17" s="55">
        <v>9</v>
      </c>
      <c r="K17" s="55">
        <v>10</v>
      </c>
    </row>
    <row r="18" spans="2:11" ht="18.75" customHeight="1">
      <c r="B18" s="31">
        <v>1</v>
      </c>
      <c r="C18" s="27" t="s">
        <v>0</v>
      </c>
      <c r="D18" s="36"/>
      <c r="E18" s="49">
        <f>SUM(E19+E47+E59+E67)</f>
        <v>0</v>
      </c>
      <c r="F18" s="49">
        <f>SUM(F19+F47+F59+F67)</f>
        <v>0</v>
      </c>
      <c r="G18" s="49">
        <f t="shared" ref="G18:G71" si="0">SUM(E18:F18)</f>
        <v>0</v>
      </c>
      <c r="H18" s="62">
        <f>SUM(H19+H47+H59+H67)</f>
        <v>0</v>
      </c>
      <c r="I18" s="52">
        <f>SUM(I19+I47+I59+I67)</f>
        <v>17696.599999999999</v>
      </c>
      <c r="J18" s="34" t="e">
        <f t="shared" ref="J18:J71" si="1">SUM(H18/G18)</f>
        <v>#DIV/0!</v>
      </c>
      <c r="K18" s="33">
        <f t="shared" ref="K18:K70" si="2">SUM(H18/I18)</f>
        <v>0</v>
      </c>
    </row>
    <row r="19" spans="2:11" ht="18.75" customHeight="1">
      <c r="B19" s="28">
        <v>2</v>
      </c>
      <c r="C19" s="27" t="s">
        <v>1</v>
      </c>
      <c r="D19" s="36">
        <v>610000</v>
      </c>
      <c r="E19" s="49">
        <f>SUM(E20+E23+E33+E43)</f>
        <v>0</v>
      </c>
      <c r="F19" s="49">
        <f>SUM(F20+F23+F33+F43)</f>
        <v>0</v>
      </c>
      <c r="G19" s="49">
        <f t="shared" si="0"/>
        <v>0</v>
      </c>
      <c r="H19" s="62">
        <f>SUM(H20+H23+H33+H43)</f>
        <v>0</v>
      </c>
      <c r="I19" s="52">
        <f>SUM(I20+I23+I33+I43)</f>
        <v>17696.599999999999</v>
      </c>
      <c r="J19" s="34" t="e">
        <f t="shared" si="1"/>
        <v>#DIV/0!</v>
      </c>
      <c r="K19" s="33">
        <f t="shared" si="2"/>
        <v>0</v>
      </c>
    </row>
    <row r="20" spans="2:11" ht="15" customHeight="1">
      <c r="B20" s="28">
        <v>3</v>
      </c>
      <c r="C20" s="44" t="s">
        <v>2</v>
      </c>
      <c r="D20" s="43">
        <v>611000</v>
      </c>
      <c r="E20" s="67">
        <f>SUM(E21:E22)</f>
        <v>0</v>
      </c>
      <c r="F20" s="67">
        <f>SUM(F21:F22)</f>
        <v>0</v>
      </c>
      <c r="G20" s="67">
        <f t="shared" si="0"/>
        <v>0</v>
      </c>
      <c r="H20" s="63">
        <f>SUM(H21:H22)</f>
        <v>0</v>
      </c>
      <c r="I20" s="51">
        <f>SUM(I21:I22)</f>
        <v>0</v>
      </c>
      <c r="J20" s="24" t="e">
        <f t="shared" si="1"/>
        <v>#DIV/0!</v>
      </c>
      <c r="K20" s="23" t="e">
        <f t="shared" si="2"/>
        <v>#DIV/0!</v>
      </c>
    </row>
    <row r="21" spans="2:11" ht="15" customHeight="1">
      <c r="B21" s="31">
        <v>4</v>
      </c>
      <c r="C21" s="45" t="s">
        <v>300</v>
      </c>
      <c r="D21" s="30">
        <v>611100</v>
      </c>
      <c r="E21" s="101"/>
      <c r="F21" s="101"/>
      <c r="G21" s="46">
        <f t="shared" si="0"/>
        <v>0</v>
      </c>
      <c r="H21" s="102"/>
      <c r="I21" s="103"/>
      <c r="J21" s="24" t="e">
        <f t="shared" si="1"/>
        <v>#DIV/0!</v>
      </c>
      <c r="K21" s="23" t="e">
        <f t="shared" si="2"/>
        <v>#DIV/0!</v>
      </c>
    </row>
    <row r="22" spans="2:11" ht="15" customHeight="1">
      <c r="B22" s="28">
        <v>5</v>
      </c>
      <c r="C22" s="45" t="s">
        <v>299</v>
      </c>
      <c r="D22" s="30">
        <v>611200</v>
      </c>
      <c r="E22" s="101"/>
      <c r="F22" s="101"/>
      <c r="G22" s="46">
        <f t="shared" si="0"/>
        <v>0</v>
      </c>
      <c r="H22" s="102"/>
      <c r="I22" s="103"/>
      <c r="J22" s="24" t="e">
        <f t="shared" si="1"/>
        <v>#DIV/0!</v>
      </c>
      <c r="K22" s="23" t="e">
        <f t="shared" si="2"/>
        <v>#DIV/0!</v>
      </c>
    </row>
    <row r="23" spans="2:11" ht="25.5" customHeight="1">
      <c r="B23" s="31">
        <v>6</v>
      </c>
      <c r="C23" s="44" t="s">
        <v>3</v>
      </c>
      <c r="D23" s="43">
        <v>613000</v>
      </c>
      <c r="E23" s="68">
        <f>SUM(E24:E32)</f>
        <v>0</v>
      </c>
      <c r="F23" s="68">
        <f>SUM(F24:F32)</f>
        <v>0</v>
      </c>
      <c r="G23" s="68">
        <f t="shared" si="0"/>
        <v>0</v>
      </c>
      <c r="H23" s="64">
        <f>SUM(H24:H32)</f>
        <v>0</v>
      </c>
      <c r="I23" s="50">
        <f>SUM(I24:I32)</f>
        <v>17696.599999999999</v>
      </c>
      <c r="J23" s="24" t="e">
        <f t="shared" si="1"/>
        <v>#DIV/0!</v>
      </c>
      <c r="K23" s="23">
        <f t="shared" si="2"/>
        <v>0</v>
      </c>
    </row>
    <row r="24" spans="2:11" ht="15" customHeight="1">
      <c r="B24" s="28">
        <v>7</v>
      </c>
      <c r="C24" s="45" t="s">
        <v>298</v>
      </c>
      <c r="D24" s="30">
        <v>613100</v>
      </c>
      <c r="E24" s="101"/>
      <c r="F24" s="101"/>
      <c r="G24" s="46">
        <f t="shared" si="0"/>
        <v>0</v>
      </c>
      <c r="H24" s="102"/>
      <c r="I24" s="103"/>
      <c r="J24" s="24" t="e">
        <f t="shared" si="1"/>
        <v>#DIV/0!</v>
      </c>
      <c r="K24" s="23" t="e">
        <f t="shared" si="2"/>
        <v>#DIV/0!</v>
      </c>
    </row>
    <row r="25" spans="2:11" ht="15" customHeight="1">
      <c r="B25" s="31">
        <v>8</v>
      </c>
      <c r="C25" s="71" t="s">
        <v>35</v>
      </c>
      <c r="D25" s="30">
        <v>613200</v>
      </c>
      <c r="E25" s="101"/>
      <c r="F25" s="101"/>
      <c r="G25" s="46">
        <f t="shared" si="0"/>
        <v>0</v>
      </c>
      <c r="H25" s="102"/>
      <c r="I25" s="103"/>
      <c r="J25" s="24" t="e">
        <f t="shared" si="1"/>
        <v>#DIV/0!</v>
      </c>
      <c r="K25" s="23" t="e">
        <f t="shared" si="2"/>
        <v>#DIV/0!</v>
      </c>
    </row>
    <row r="26" spans="2:11" ht="15" customHeight="1">
      <c r="B26" s="28">
        <v>9</v>
      </c>
      <c r="C26" s="71" t="s">
        <v>34</v>
      </c>
      <c r="D26" s="30">
        <v>613300</v>
      </c>
      <c r="E26" s="101"/>
      <c r="F26" s="101"/>
      <c r="G26" s="46">
        <f t="shared" si="0"/>
        <v>0</v>
      </c>
      <c r="H26" s="102"/>
      <c r="I26" s="103"/>
      <c r="J26" s="24" t="e">
        <f t="shared" si="1"/>
        <v>#DIV/0!</v>
      </c>
      <c r="K26" s="23" t="e">
        <f t="shared" si="2"/>
        <v>#DIV/0!</v>
      </c>
    </row>
    <row r="27" spans="2:11" ht="15" customHeight="1">
      <c r="B27" s="31">
        <v>10</v>
      </c>
      <c r="C27" s="71" t="s">
        <v>53</v>
      </c>
      <c r="D27" s="30">
        <v>613400</v>
      </c>
      <c r="E27" s="101"/>
      <c r="F27" s="101"/>
      <c r="G27" s="46">
        <f t="shared" si="0"/>
        <v>0</v>
      </c>
      <c r="H27" s="102"/>
      <c r="I27" s="103"/>
      <c r="J27" s="24" t="e">
        <f t="shared" si="1"/>
        <v>#DIV/0!</v>
      </c>
      <c r="K27" s="23" t="e">
        <f t="shared" si="2"/>
        <v>#DIV/0!</v>
      </c>
    </row>
    <row r="28" spans="2:11" ht="15" customHeight="1">
      <c r="B28" s="28">
        <v>11</v>
      </c>
      <c r="C28" s="71" t="s">
        <v>297</v>
      </c>
      <c r="D28" s="30">
        <v>613500</v>
      </c>
      <c r="E28" s="101"/>
      <c r="F28" s="101"/>
      <c r="G28" s="46">
        <f t="shared" si="0"/>
        <v>0</v>
      </c>
      <c r="H28" s="102"/>
      <c r="I28" s="103"/>
      <c r="J28" s="24" t="e">
        <f t="shared" si="1"/>
        <v>#DIV/0!</v>
      </c>
      <c r="K28" s="23" t="e">
        <f t="shared" si="2"/>
        <v>#DIV/0!</v>
      </c>
    </row>
    <row r="29" spans="2:11" ht="15" customHeight="1">
      <c r="B29" s="31">
        <v>12</v>
      </c>
      <c r="C29" s="71" t="s">
        <v>42</v>
      </c>
      <c r="D29" s="30">
        <v>613600</v>
      </c>
      <c r="E29" s="104"/>
      <c r="F29" s="104"/>
      <c r="G29" s="42">
        <f t="shared" si="0"/>
        <v>0</v>
      </c>
      <c r="H29" s="105"/>
      <c r="I29" s="103">
        <f>'Obrazac 2 - analitika PPN1'!I145</f>
        <v>1200</v>
      </c>
      <c r="J29" s="24" t="e">
        <f t="shared" si="1"/>
        <v>#DIV/0!</v>
      </c>
      <c r="K29" s="23">
        <f t="shared" si="2"/>
        <v>0</v>
      </c>
    </row>
    <row r="30" spans="2:11" ht="15" customHeight="1">
      <c r="B30" s="28">
        <v>13</v>
      </c>
      <c r="C30" s="71" t="s">
        <v>296</v>
      </c>
      <c r="D30" s="30">
        <v>613700</v>
      </c>
      <c r="E30" s="104"/>
      <c r="F30" s="104"/>
      <c r="G30" s="42">
        <f t="shared" si="0"/>
        <v>0</v>
      </c>
      <c r="H30" s="105"/>
      <c r="I30" s="103"/>
      <c r="J30" s="24" t="e">
        <f t="shared" si="1"/>
        <v>#DIV/0!</v>
      </c>
      <c r="K30" s="23" t="e">
        <f t="shared" si="2"/>
        <v>#DIV/0!</v>
      </c>
    </row>
    <row r="31" spans="2:11" ht="25.5" customHeight="1">
      <c r="B31" s="31">
        <v>14</v>
      </c>
      <c r="C31" s="71" t="s">
        <v>295</v>
      </c>
      <c r="D31" s="30">
        <v>613800</v>
      </c>
      <c r="E31" s="104"/>
      <c r="F31" s="104"/>
      <c r="G31" s="42">
        <f t="shared" si="0"/>
        <v>0</v>
      </c>
      <c r="H31" s="105"/>
      <c r="I31" s="103"/>
      <c r="J31" s="24" t="e">
        <f t="shared" si="1"/>
        <v>#DIV/0!</v>
      </c>
      <c r="K31" s="23" t="e">
        <f t="shared" si="2"/>
        <v>#DIV/0!</v>
      </c>
    </row>
    <row r="32" spans="2:11" ht="15" customHeight="1">
      <c r="B32" s="28">
        <v>15</v>
      </c>
      <c r="C32" s="45" t="s">
        <v>32</v>
      </c>
      <c r="D32" s="30">
        <v>613900</v>
      </c>
      <c r="E32" s="104"/>
      <c r="F32" s="104"/>
      <c r="G32" s="42">
        <f t="shared" si="0"/>
        <v>0</v>
      </c>
      <c r="H32" s="105"/>
      <c r="I32" s="103">
        <f>'Obrazac 2 - analitika PPN1'!I180</f>
        <v>16496.599999999999</v>
      </c>
      <c r="J32" s="24" t="e">
        <f t="shared" si="1"/>
        <v>#DIV/0!</v>
      </c>
      <c r="K32" s="23">
        <f t="shared" si="2"/>
        <v>0</v>
      </c>
    </row>
    <row r="33" spans="2:11" ht="25.5" customHeight="1">
      <c r="B33" s="31">
        <v>16</v>
      </c>
      <c r="C33" s="44" t="s">
        <v>4</v>
      </c>
      <c r="D33" s="43">
        <v>614000</v>
      </c>
      <c r="E33" s="42">
        <f>SUM(E34:E41)</f>
        <v>0</v>
      </c>
      <c r="F33" s="42">
        <f>SUM(F34:F41)</f>
        <v>0</v>
      </c>
      <c r="G33" s="42">
        <f t="shared" si="0"/>
        <v>0</v>
      </c>
      <c r="H33" s="63">
        <f>SUM(H34:H41)</f>
        <v>0</v>
      </c>
      <c r="I33" s="50">
        <f>SUM(I34:I41)</f>
        <v>0</v>
      </c>
      <c r="J33" s="24" t="e">
        <f t="shared" si="1"/>
        <v>#DIV/0!</v>
      </c>
      <c r="K33" s="23" t="e">
        <f t="shared" si="2"/>
        <v>#DIV/0!</v>
      </c>
    </row>
    <row r="34" spans="2:11" ht="15" customHeight="1">
      <c r="B34" s="28">
        <v>17</v>
      </c>
      <c r="C34" s="39" t="s">
        <v>36</v>
      </c>
      <c r="D34" s="30">
        <v>614100</v>
      </c>
      <c r="E34" s="104"/>
      <c r="F34" s="104"/>
      <c r="G34" s="42">
        <f t="shared" si="0"/>
        <v>0</v>
      </c>
      <c r="H34" s="105"/>
      <c r="I34" s="103"/>
      <c r="J34" s="24" t="e">
        <f t="shared" si="1"/>
        <v>#DIV/0!</v>
      </c>
      <c r="K34" s="23" t="e">
        <f t="shared" si="2"/>
        <v>#DIV/0!</v>
      </c>
    </row>
    <row r="35" spans="2:11" ht="15" customHeight="1">
      <c r="B35" s="31">
        <v>18</v>
      </c>
      <c r="C35" s="39" t="s">
        <v>43</v>
      </c>
      <c r="D35" s="30">
        <v>614200</v>
      </c>
      <c r="E35" s="104"/>
      <c r="F35" s="104"/>
      <c r="G35" s="42">
        <f t="shared" si="0"/>
        <v>0</v>
      </c>
      <c r="H35" s="105"/>
      <c r="I35" s="103"/>
      <c r="J35" s="24" t="e">
        <f t="shared" si="1"/>
        <v>#DIV/0!</v>
      </c>
      <c r="K35" s="23" t="e">
        <f t="shared" si="2"/>
        <v>#DIV/0!</v>
      </c>
    </row>
    <row r="36" spans="2:11" ht="15" customHeight="1">
      <c r="B36" s="28">
        <v>19</v>
      </c>
      <c r="C36" s="39" t="s">
        <v>44</v>
      </c>
      <c r="D36" s="30">
        <v>614300</v>
      </c>
      <c r="E36" s="104"/>
      <c r="F36" s="104"/>
      <c r="G36" s="42">
        <f t="shared" si="0"/>
        <v>0</v>
      </c>
      <c r="H36" s="105"/>
      <c r="I36" s="103"/>
      <c r="J36" s="24" t="e">
        <f t="shared" si="1"/>
        <v>#DIV/0!</v>
      </c>
      <c r="K36" s="23" t="e">
        <f t="shared" si="2"/>
        <v>#DIV/0!</v>
      </c>
    </row>
    <row r="37" spans="2:11" ht="15" customHeight="1">
      <c r="B37" s="31">
        <v>20</v>
      </c>
      <c r="C37" s="45" t="s">
        <v>294</v>
      </c>
      <c r="D37" s="30">
        <v>614400</v>
      </c>
      <c r="E37" s="104"/>
      <c r="F37" s="104"/>
      <c r="G37" s="42">
        <f t="shared" si="0"/>
        <v>0</v>
      </c>
      <c r="H37" s="105"/>
      <c r="I37" s="103"/>
      <c r="J37" s="24" t="e">
        <f t="shared" si="1"/>
        <v>#DIV/0!</v>
      </c>
      <c r="K37" s="23" t="e">
        <f t="shared" si="2"/>
        <v>#DIV/0!</v>
      </c>
    </row>
    <row r="38" spans="2:11" ht="25.5" customHeight="1">
      <c r="B38" s="28">
        <v>21</v>
      </c>
      <c r="C38" s="99" t="s">
        <v>293</v>
      </c>
      <c r="D38" s="30">
        <v>614500</v>
      </c>
      <c r="E38" s="104"/>
      <c r="F38" s="104"/>
      <c r="G38" s="42">
        <f t="shared" si="0"/>
        <v>0</v>
      </c>
      <c r="H38" s="105"/>
      <c r="I38" s="103"/>
      <c r="J38" s="24" t="e">
        <f t="shared" si="1"/>
        <v>#DIV/0!</v>
      </c>
      <c r="K38" s="23" t="e">
        <f t="shared" si="2"/>
        <v>#DIV/0!</v>
      </c>
    </row>
    <row r="39" spans="2:11" ht="15" customHeight="1">
      <c r="B39" s="31">
        <v>22</v>
      </c>
      <c r="C39" s="45" t="s">
        <v>292</v>
      </c>
      <c r="D39" s="30">
        <v>614600</v>
      </c>
      <c r="E39" s="104"/>
      <c r="F39" s="104"/>
      <c r="G39" s="42">
        <f t="shared" si="0"/>
        <v>0</v>
      </c>
      <c r="H39" s="105"/>
      <c r="I39" s="103"/>
      <c r="J39" s="24" t="e">
        <f t="shared" si="1"/>
        <v>#DIV/0!</v>
      </c>
      <c r="K39" s="23" t="e">
        <f t="shared" si="2"/>
        <v>#DIV/0!</v>
      </c>
    </row>
    <row r="40" spans="2:11" ht="15" customHeight="1">
      <c r="B40" s="28">
        <v>23</v>
      </c>
      <c r="C40" s="39" t="s">
        <v>291</v>
      </c>
      <c r="D40" s="30">
        <v>614700</v>
      </c>
      <c r="E40" s="104"/>
      <c r="F40" s="104"/>
      <c r="G40" s="42">
        <f t="shared" si="0"/>
        <v>0</v>
      </c>
      <c r="H40" s="105"/>
      <c r="I40" s="103"/>
      <c r="J40" s="24" t="e">
        <f t="shared" si="1"/>
        <v>#DIV/0!</v>
      </c>
      <c r="K40" s="23" t="e">
        <f t="shared" si="2"/>
        <v>#DIV/0!</v>
      </c>
    </row>
    <row r="41" spans="2:11" ht="15" customHeight="1">
      <c r="B41" s="31">
        <v>24</v>
      </c>
      <c r="C41" s="72" t="s">
        <v>290</v>
      </c>
      <c r="D41" s="73">
        <v>614800</v>
      </c>
      <c r="E41" s="104"/>
      <c r="F41" s="104"/>
      <c r="G41" s="42">
        <f t="shared" si="0"/>
        <v>0</v>
      </c>
      <c r="H41" s="105"/>
      <c r="I41" s="103"/>
      <c r="J41" s="24" t="e">
        <f t="shared" si="1"/>
        <v>#DIV/0!</v>
      </c>
      <c r="K41" s="23" t="e">
        <f t="shared" si="2"/>
        <v>#DIV/0!</v>
      </c>
    </row>
    <row r="42" spans="2:11" ht="15" customHeight="1">
      <c r="B42" s="28">
        <v>25</v>
      </c>
      <c r="C42" s="72" t="s">
        <v>33</v>
      </c>
      <c r="D42" s="73">
        <v>614900</v>
      </c>
      <c r="E42" s="104"/>
      <c r="F42" s="104"/>
      <c r="G42" s="42"/>
      <c r="H42" s="101"/>
      <c r="I42" s="106"/>
      <c r="J42" s="24" t="e">
        <f t="shared" si="1"/>
        <v>#DIV/0!</v>
      </c>
      <c r="K42" s="23" t="e">
        <f t="shared" si="2"/>
        <v>#DIV/0!</v>
      </c>
    </row>
    <row r="43" spans="2:11" ht="15" customHeight="1">
      <c r="B43" s="31">
        <v>26</v>
      </c>
      <c r="C43" s="74" t="s">
        <v>5</v>
      </c>
      <c r="D43" s="75">
        <v>616000</v>
      </c>
      <c r="E43" s="42">
        <f>SUM(E44:E46)</f>
        <v>0</v>
      </c>
      <c r="F43" s="42">
        <f>SUM(F44:F46)</f>
        <v>0</v>
      </c>
      <c r="G43" s="42">
        <f t="shared" si="0"/>
        <v>0</v>
      </c>
      <c r="H43" s="42">
        <f>SUM(H44:H46)</f>
        <v>0</v>
      </c>
      <c r="I43" s="40">
        <f>SUM(I44:I46)</f>
        <v>0</v>
      </c>
      <c r="J43" s="24" t="e">
        <f t="shared" si="1"/>
        <v>#DIV/0!</v>
      </c>
      <c r="K43" s="23" t="e">
        <f t="shared" si="2"/>
        <v>#DIV/0!</v>
      </c>
    </row>
    <row r="44" spans="2:11" ht="15" customHeight="1">
      <c r="B44" s="28">
        <v>27</v>
      </c>
      <c r="C44" s="45" t="s">
        <v>289</v>
      </c>
      <c r="D44" s="30">
        <v>616100</v>
      </c>
      <c r="E44" s="104"/>
      <c r="F44" s="104"/>
      <c r="G44" s="42">
        <f t="shared" si="0"/>
        <v>0</v>
      </c>
      <c r="H44" s="105"/>
      <c r="I44" s="103"/>
      <c r="J44" s="24" t="e">
        <f t="shared" si="1"/>
        <v>#DIV/0!</v>
      </c>
      <c r="K44" s="23" t="e">
        <f t="shared" si="2"/>
        <v>#DIV/0!</v>
      </c>
    </row>
    <row r="45" spans="2:11" ht="15" customHeight="1">
      <c r="B45" s="31">
        <v>28</v>
      </c>
      <c r="C45" s="45" t="s">
        <v>288</v>
      </c>
      <c r="D45" s="30">
        <v>616200</v>
      </c>
      <c r="E45" s="104"/>
      <c r="F45" s="104"/>
      <c r="G45" s="42">
        <f t="shared" si="0"/>
        <v>0</v>
      </c>
      <c r="H45" s="105"/>
      <c r="I45" s="103"/>
      <c r="J45" s="24" t="e">
        <f t="shared" si="1"/>
        <v>#DIV/0!</v>
      </c>
      <c r="K45" s="23" t="e">
        <f t="shared" si="2"/>
        <v>#DIV/0!</v>
      </c>
    </row>
    <row r="46" spans="2:11" ht="15" customHeight="1">
      <c r="B46" s="28">
        <v>29</v>
      </c>
      <c r="C46" s="45" t="s">
        <v>287</v>
      </c>
      <c r="D46" s="30">
        <v>616300</v>
      </c>
      <c r="E46" s="104"/>
      <c r="F46" s="104"/>
      <c r="G46" s="42">
        <f t="shared" si="0"/>
        <v>0</v>
      </c>
      <c r="H46" s="105"/>
      <c r="I46" s="103"/>
      <c r="J46" s="24" t="e">
        <f t="shared" si="1"/>
        <v>#DIV/0!</v>
      </c>
      <c r="K46" s="23" t="e">
        <f t="shared" si="2"/>
        <v>#DIV/0!</v>
      </c>
    </row>
    <row r="47" spans="2:11" ht="15" customHeight="1">
      <c r="B47" s="28">
        <v>30</v>
      </c>
      <c r="C47" s="27" t="s">
        <v>6</v>
      </c>
      <c r="D47" s="36"/>
      <c r="E47" s="49">
        <f>SUM(E48+E55)</f>
        <v>0</v>
      </c>
      <c r="F47" s="49">
        <f>SUM(F48+F55)</f>
        <v>0</v>
      </c>
      <c r="G47" s="49">
        <f t="shared" si="0"/>
        <v>0</v>
      </c>
      <c r="H47" s="48">
        <f>SUM(H48+H55)</f>
        <v>0</v>
      </c>
      <c r="I47" s="48">
        <f>SUM(I48+I55)</f>
        <v>0</v>
      </c>
      <c r="J47" s="34" t="e">
        <f t="shared" si="1"/>
        <v>#DIV/0!</v>
      </c>
      <c r="K47" s="33" t="e">
        <f t="shared" si="2"/>
        <v>#DIV/0!</v>
      </c>
    </row>
    <row r="48" spans="2:11" ht="25.5" customHeight="1">
      <c r="B48" s="31">
        <v>31</v>
      </c>
      <c r="C48" s="44" t="s">
        <v>7</v>
      </c>
      <c r="D48" s="43">
        <v>821000</v>
      </c>
      <c r="E48" s="42">
        <f>SUM(E49:E54)</f>
        <v>0</v>
      </c>
      <c r="F48" s="42">
        <f>SUM(F49:F54)</f>
        <v>0</v>
      </c>
      <c r="G48" s="42">
        <f t="shared" si="0"/>
        <v>0</v>
      </c>
      <c r="H48" s="65">
        <f>SUM(H49:H54)</f>
        <v>0</v>
      </c>
      <c r="I48" s="42">
        <f>SUM(I49:I54)</f>
        <v>0</v>
      </c>
      <c r="J48" s="24" t="e">
        <f t="shared" si="1"/>
        <v>#DIV/0!</v>
      </c>
      <c r="K48" s="23" t="e">
        <f t="shared" si="2"/>
        <v>#DIV/0!</v>
      </c>
    </row>
    <row r="49" spans="2:11" ht="25.5" customHeight="1">
      <c r="B49" s="28">
        <v>32</v>
      </c>
      <c r="C49" s="47" t="s">
        <v>286</v>
      </c>
      <c r="D49" s="30">
        <v>821100</v>
      </c>
      <c r="E49" s="104"/>
      <c r="F49" s="104"/>
      <c r="G49" s="42">
        <f t="shared" si="0"/>
        <v>0</v>
      </c>
      <c r="H49" s="107"/>
      <c r="I49" s="108"/>
      <c r="J49" s="24" t="e">
        <f t="shared" si="1"/>
        <v>#DIV/0!</v>
      </c>
      <c r="K49" s="23" t="e">
        <f t="shared" si="2"/>
        <v>#DIV/0!</v>
      </c>
    </row>
    <row r="50" spans="2:11" ht="15" customHeight="1">
      <c r="B50" s="31">
        <v>33</v>
      </c>
      <c r="C50" s="45" t="s">
        <v>285</v>
      </c>
      <c r="D50" s="30">
        <v>821200</v>
      </c>
      <c r="E50" s="104"/>
      <c r="F50" s="104"/>
      <c r="G50" s="42">
        <f t="shared" si="0"/>
        <v>0</v>
      </c>
      <c r="H50" s="105"/>
      <c r="I50" s="103"/>
      <c r="J50" s="24" t="e">
        <f t="shared" si="1"/>
        <v>#DIV/0!</v>
      </c>
      <c r="K50" s="23" t="e">
        <f t="shared" si="2"/>
        <v>#DIV/0!</v>
      </c>
    </row>
    <row r="51" spans="2:11" ht="15" customHeight="1">
      <c r="B51" s="28">
        <v>34</v>
      </c>
      <c r="C51" s="45" t="s">
        <v>284</v>
      </c>
      <c r="D51" s="30">
        <v>821300</v>
      </c>
      <c r="E51" s="104"/>
      <c r="F51" s="104"/>
      <c r="G51" s="42">
        <f t="shared" si="0"/>
        <v>0</v>
      </c>
      <c r="H51" s="105"/>
      <c r="I51" s="103"/>
      <c r="J51" s="24" t="e">
        <f t="shared" si="1"/>
        <v>#DIV/0!</v>
      </c>
      <c r="K51" s="23" t="e">
        <f t="shared" si="2"/>
        <v>#DIV/0!</v>
      </c>
    </row>
    <row r="52" spans="2:11" ht="15" customHeight="1">
      <c r="B52" s="31">
        <v>35</v>
      </c>
      <c r="C52" s="45" t="s">
        <v>283</v>
      </c>
      <c r="D52" s="30">
        <v>821400</v>
      </c>
      <c r="E52" s="104"/>
      <c r="F52" s="104"/>
      <c r="G52" s="42">
        <f t="shared" si="0"/>
        <v>0</v>
      </c>
      <c r="H52" s="105"/>
      <c r="I52" s="103"/>
      <c r="J52" s="24" t="e">
        <f t="shared" si="1"/>
        <v>#DIV/0!</v>
      </c>
      <c r="K52" s="23" t="e">
        <f t="shared" si="2"/>
        <v>#DIV/0!</v>
      </c>
    </row>
    <row r="53" spans="2:11" ht="15" customHeight="1">
      <c r="B53" s="28">
        <v>36</v>
      </c>
      <c r="C53" s="45" t="s">
        <v>282</v>
      </c>
      <c r="D53" s="30">
        <v>821500</v>
      </c>
      <c r="E53" s="104"/>
      <c r="F53" s="104"/>
      <c r="G53" s="42">
        <f t="shared" si="0"/>
        <v>0</v>
      </c>
      <c r="H53" s="105"/>
      <c r="I53" s="103"/>
      <c r="J53" s="24" t="e">
        <f t="shared" si="1"/>
        <v>#DIV/0!</v>
      </c>
      <c r="K53" s="23" t="e">
        <f t="shared" si="2"/>
        <v>#DIV/0!</v>
      </c>
    </row>
    <row r="54" spans="2:11" ht="15" customHeight="1">
      <c r="B54" s="31">
        <v>37</v>
      </c>
      <c r="C54" s="45" t="s">
        <v>281</v>
      </c>
      <c r="D54" s="30">
        <v>821600</v>
      </c>
      <c r="E54" s="104"/>
      <c r="F54" s="104"/>
      <c r="G54" s="42">
        <f t="shared" si="0"/>
        <v>0</v>
      </c>
      <c r="H54" s="105"/>
      <c r="I54" s="103"/>
      <c r="J54" s="24" t="e">
        <f t="shared" si="1"/>
        <v>#DIV/0!</v>
      </c>
      <c r="K54" s="23" t="e">
        <f t="shared" si="2"/>
        <v>#DIV/0!</v>
      </c>
    </row>
    <row r="55" spans="2:11" ht="15" customHeight="1">
      <c r="B55" s="28">
        <v>38</v>
      </c>
      <c r="C55" s="44" t="s">
        <v>8</v>
      </c>
      <c r="D55" s="43">
        <v>615000</v>
      </c>
      <c r="E55" s="42">
        <f>SUM(E56:E58)</f>
        <v>0</v>
      </c>
      <c r="F55" s="42">
        <f>SUM(F56:F58)</f>
        <v>0</v>
      </c>
      <c r="G55" s="42">
        <f t="shared" si="0"/>
        <v>0</v>
      </c>
      <c r="H55" s="65">
        <f>SUM(H56:H58)</f>
        <v>0</v>
      </c>
      <c r="I55" s="42">
        <f>SUM(I56:I58)</f>
        <v>0</v>
      </c>
      <c r="J55" s="24" t="e">
        <f t="shared" si="1"/>
        <v>#DIV/0!</v>
      </c>
      <c r="K55" s="23" t="e">
        <f t="shared" si="2"/>
        <v>#DIV/0!</v>
      </c>
    </row>
    <row r="56" spans="2:11" ht="15" customHeight="1">
      <c r="B56" s="31">
        <v>39</v>
      </c>
      <c r="C56" s="39" t="s">
        <v>280</v>
      </c>
      <c r="D56" s="41">
        <v>615100</v>
      </c>
      <c r="E56" s="104"/>
      <c r="F56" s="104"/>
      <c r="G56" s="42">
        <f t="shared" si="0"/>
        <v>0</v>
      </c>
      <c r="H56" s="105"/>
      <c r="I56" s="103"/>
      <c r="J56" s="24" t="e">
        <f t="shared" si="1"/>
        <v>#DIV/0!</v>
      </c>
      <c r="K56" s="23" t="e">
        <f t="shared" si="2"/>
        <v>#DIV/0!</v>
      </c>
    </row>
    <row r="57" spans="2:11" ht="25.5" customHeight="1">
      <c r="B57" s="28">
        <v>40</v>
      </c>
      <c r="C57" s="37" t="s">
        <v>45</v>
      </c>
      <c r="D57" s="30">
        <v>615200</v>
      </c>
      <c r="E57" s="104"/>
      <c r="F57" s="104"/>
      <c r="G57" s="42">
        <f t="shared" si="0"/>
        <v>0</v>
      </c>
      <c r="H57" s="105"/>
      <c r="I57" s="103"/>
      <c r="J57" s="24" t="e">
        <f t="shared" si="1"/>
        <v>#DIV/0!</v>
      </c>
      <c r="K57" s="23" t="e">
        <f t="shared" si="2"/>
        <v>#DIV/0!</v>
      </c>
    </row>
    <row r="58" spans="2:11" ht="15" customHeight="1">
      <c r="B58" s="31">
        <v>41</v>
      </c>
      <c r="C58" s="39" t="s">
        <v>279</v>
      </c>
      <c r="D58" s="30">
        <v>615300</v>
      </c>
      <c r="E58" s="109"/>
      <c r="F58" s="109"/>
      <c r="G58" s="29">
        <f t="shared" si="0"/>
        <v>0</v>
      </c>
      <c r="H58" s="110"/>
      <c r="I58" s="108"/>
      <c r="J58" s="24" t="e">
        <f t="shared" si="1"/>
        <v>#DIV/0!</v>
      </c>
      <c r="K58" s="23" t="e">
        <f t="shared" si="2"/>
        <v>#DIV/0!</v>
      </c>
    </row>
    <row r="59" spans="2:11" ht="15" customHeight="1">
      <c r="B59" s="28">
        <v>42</v>
      </c>
      <c r="C59" s="38" t="s">
        <v>9</v>
      </c>
      <c r="D59" s="36">
        <v>822000</v>
      </c>
      <c r="E59" s="35">
        <f>SUM(E60:E66)</f>
        <v>0</v>
      </c>
      <c r="F59" s="35">
        <f>SUM(F60:F66)</f>
        <v>0</v>
      </c>
      <c r="G59" s="35">
        <f t="shared" si="0"/>
        <v>0</v>
      </c>
      <c r="H59" s="66">
        <f>SUM(H60:H66)</f>
        <v>0</v>
      </c>
      <c r="I59" s="35">
        <f>SUM(I60:I66)</f>
        <v>0</v>
      </c>
      <c r="J59" s="34" t="e">
        <f t="shared" si="1"/>
        <v>#DIV/0!</v>
      </c>
      <c r="K59" s="33" t="e">
        <f t="shared" si="2"/>
        <v>#DIV/0!</v>
      </c>
    </row>
    <row r="60" spans="2:11" ht="15" customHeight="1">
      <c r="B60" s="31">
        <v>43</v>
      </c>
      <c r="C60" s="76" t="s">
        <v>278</v>
      </c>
      <c r="D60" s="73">
        <v>822100</v>
      </c>
      <c r="E60" s="109"/>
      <c r="F60" s="109"/>
      <c r="G60" s="29">
        <f t="shared" si="0"/>
        <v>0</v>
      </c>
      <c r="H60" s="110"/>
      <c r="I60" s="108"/>
      <c r="J60" s="24" t="e">
        <f t="shared" si="1"/>
        <v>#DIV/0!</v>
      </c>
      <c r="K60" s="23" t="e">
        <f t="shared" si="2"/>
        <v>#DIV/0!</v>
      </c>
    </row>
    <row r="61" spans="2:11" ht="25.5" customHeight="1">
      <c r="B61" s="28">
        <v>44</v>
      </c>
      <c r="C61" s="76" t="s">
        <v>277</v>
      </c>
      <c r="D61" s="73">
        <v>822200</v>
      </c>
      <c r="E61" s="109"/>
      <c r="F61" s="109"/>
      <c r="G61" s="29">
        <f t="shared" si="0"/>
        <v>0</v>
      </c>
      <c r="H61" s="110"/>
      <c r="I61" s="108"/>
      <c r="J61" s="24" t="e">
        <f t="shared" si="1"/>
        <v>#DIV/0!</v>
      </c>
      <c r="K61" s="23" t="e">
        <f t="shared" si="2"/>
        <v>#DIV/0!</v>
      </c>
    </row>
    <row r="62" spans="2:11" ht="15" customHeight="1">
      <c r="B62" s="31">
        <v>45</v>
      </c>
      <c r="C62" s="76" t="s">
        <v>276</v>
      </c>
      <c r="D62" s="73">
        <v>822300</v>
      </c>
      <c r="E62" s="109"/>
      <c r="F62" s="109"/>
      <c r="G62" s="29">
        <f t="shared" si="0"/>
        <v>0</v>
      </c>
      <c r="H62" s="110"/>
      <c r="I62" s="108"/>
      <c r="J62" s="24" t="e">
        <f t="shared" si="1"/>
        <v>#DIV/0!</v>
      </c>
      <c r="K62" s="23" t="e">
        <f t="shared" si="2"/>
        <v>#DIV/0!</v>
      </c>
    </row>
    <row r="63" spans="2:11" ht="15" customHeight="1">
      <c r="B63" s="28">
        <v>46</v>
      </c>
      <c r="C63" s="77" t="s">
        <v>275</v>
      </c>
      <c r="D63" s="73">
        <v>822400</v>
      </c>
      <c r="E63" s="109"/>
      <c r="F63" s="109"/>
      <c r="G63" s="29">
        <f t="shared" si="0"/>
        <v>0</v>
      </c>
      <c r="H63" s="110"/>
      <c r="I63" s="108"/>
      <c r="J63" s="24" t="e">
        <f t="shared" si="1"/>
        <v>#DIV/0!</v>
      </c>
      <c r="K63" s="23" t="e">
        <f t="shared" si="2"/>
        <v>#DIV/0!</v>
      </c>
    </row>
    <row r="64" spans="2:11" ht="25.5" customHeight="1">
      <c r="B64" s="31">
        <v>47</v>
      </c>
      <c r="C64" s="77" t="s">
        <v>37</v>
      </c>
      <c r="D64" s="73">
        <v>822500</v>
      </c>
      <c r="E64" s="109"/>
      <c r="F64" s="109"/>
      <c r="G64" s="29">
        <f t="shared" si="0"/>
        <v>0</v>
      </c>
      <c r="H64" s="110"/>
      <c r="I64" s="108"/>
      <c r="J64" s="24" t="e">
        <f t="shared" si="1"/>
        <v>#DIV/0!</v>
      </c>
      <c r="K64" s="23" t="e">
        <f t="shared" si="2"/>
        <v>#DIV/0!</v>
      </c>
    </row>
    <row r="65" spans="2:11" ht="15" customHeight="1">
      <c r="B65" s="28">
        <v>48</v>
      </c>
      <c r="C65" s="76" t="s">
        <v>274</v>
      </c>
      <c r="D65" s="73">
        <v>822600</v>
      </c>
      <c r="E65" s="109"/>
      <c r="F65" s="109"/>
      <c r="G65" s="29">
        <f t="shared" si="0"/>
        <v>0</v>
      </c>
      <c r="H65" s="110"/>
      <c r="I65" s="108"/>
      <c r="J65" s="24" t="e">
        <f t="shared" si="1"/>
        <v>#DIV/0!</v>
      </c>
      <c r="K65" s="23" t="e">
        <f t="shared" si="2"/>
        <v>#DIV/0!</v>
      </c>
    </row>
    <row r="66" spans="2:11" ht="15" customHeight="1">
      <c r="B66" s="31">
        <v>49</v>
      </c>
      <c r="C66" s="76" t="s">
        <v>273</v>
      </c>
      <c r="D66" s="73">
        <v>822700</v>
      </c>
      <c r="E66" s="109"/>
      <c r="F66" s="109"/>
      <c r="G66" s="29">
        <f t="shared" si="0"/>
        <v>0</v>
      </c>
      <c r="H66" s="110"/>
      <c r="I66" s="108"/>
      <c r="J66" s="24" t="e">
        <f t="shared" si="1"/>
        <v>#DIV/0!</v>
      </c>
      <c r="K66" s="23" t="e">
        <f t="shared" si="2"/>
        <v>#DIV/0!</v>
      </c>
    </row>
    <row r="67" spans="2:11" ht="15" customHeight="1">
      <c r="B67" s="28">
        <v>50</v>
      </c>
      <c r="C67" s="27" t="s">
        <v>10</v>
      </c>
      <c r="D67" s="36">
        <v>823000</v>
      </c>
      <c r="E67" s="35">
        <f>SUM(E68:E70)</f>
        <v>0</v>
      </c>
      <c r="F67" s="35">
        <f>SUM(F68:F70)</f>
        <v>0</v>
      </c>
      <c r="G67" s="35">
        <f t="shared" si="0"/>
        <v>0</v>
      </c>
      <c r="H67" s="66">
        <f>SUM(H68:H70)</f>
        <v>0</v>
      </c>
      <c r="I67" s="35">
        <f>SUM(I68:I70)</f>
        <v>0</v>
      </c>
      <c r="J67" s="34" t="e">
        <f t="shared" si="1"/>
        <v>#DIV/0!</v>
      </c>
      <c r="K67" s="33" t="e">
        <f t="shared" si="2"/>
        <v>#DIV/0!</v>
      </c>
    </row>
    <row r="68" spans="2:11" ht="15" customHeight="1">
      <c r="B68" s="31">
        <v>51</v>
      </c>
      <c r="C68" s="32" t="s">
        <v>272</v>
      </c>
      <c r="D68" s="30">
        <v>823100</v>
      </c>
      <c r="E68" s="109"/>
      <c r="F68" s="109"/>
      <c r="G68" s="29">
        <f t="shared" si="0"/>
        <v>0</v>
      </c>
      <c r="H68" s="110"/>
      <c r="I68" s="108"/>
      <c r="J68" s="24" t="e">
        <f t="shared" si="1"/>
        <v>#DIV/0!</v>
      </c>
      <c r="K68" s="23" t="e">
        <f t="shared" si="2"/>
        <v>#DIV/0!</v>
      </c>
    </row>
    <row r="69" spans="2:11" ht="15" customHeight="1">
      <c r="B69" s="28">
        <v>52</v>
      </c>
      <c r="C69" s="32" t="s">
        <v>271</v>
      </c>
      <c r="D69" s="30">
        <v>823200</v>
      </c>
      <c r="E69" s="109"/>
      <c r="F69" s="109"/>
      <c r="G69" s="29">
        <f t="shared" si="0"/>
        <v>0</v>
      </c>
      <c r="H69" s="110"/>
      <c r="I69" s="108"/>
      <c r="J69" s="24" t="e">
        <f t="shared" si="1"/>
        <v>#DIV/0!</v>
      </c>
      <c r="K69" s="23" t="e">
        <f t="shared" si="2"/>
        <v>#DIV/0!</v>
      </c>
    </row>
    <row r="70" spans="2:11" ht="15" customHeight="1">
      <c r="B70" s="31">
        <v>53</v>
      </c>
      <c r="C70" s="76" t="s">
        <v>270</v>
      </c>
      <c r="D70" s="73">
        <v>823300</v>
      </c>
      <c r="E70" s="109"/>
      <c r="F70" s="109"/>
      <c r="G70" s="29">
        <f t="shared" si="0"/>
        <v>0</v>
      </c>
      <c r="H70" s="110"/>
      <c r="I70" s="108"/>
      <c r="J70" s="24" t="e">
        <f t="shared" si="1"/>
        <v>#DIV/0!</v>
      </c>
      <c r="K70" s="23" t="e">
        <f t="shared" si="2"/>
        <v>#DIV/0!</v>
      </c>
    </row>
    <row r="71" spans="2:11" ht="15" customHeight="1">
      <c r="B71" s="31">
        <v>54</v>
      </c>
      <c r="C71" s="27" t="s">
        <v>267</v>
      </c>
      <c r="D71" s="26"/>
      <c r="E71" s="111"/>
      <c r="F71" s="111"/>
      <c r="G71" s="25">
        <f t="shared" si="0"/>
        <v>0</v>
      </c>
      <c r="H71" s="111"/>
      <c r="I71" s="111"/>
      <c r="J71" s="34" t="e">
        <f t="shared" si="1"/>
        <v>#DIV/0!</v>
      </c>
      <c r="K71" s="33" t="e">
        <f>SUM(H71/I71)</f>
        <v>#DIV/0!</v>
      </c>
    </row>
    <row r="72" spans="2:11" ht="18.75" customHeight="1">
      <c r="B72" s="28">
        <v>55</v>
      </c>
      <c r="C72" s="54" t="s">
        <v>11</v>
      </c>
      <c r="D72" s="53"/>
      <c r="E72" s="49">
        <f>SUM(E18+E71)</f>
        <v>0</v>
      </c>
      <c r="F72" s="49">
        <f>SUM(F18+F71)</f>
        <v>0</v>
      </c>
      <c r="G72" s="49">
        <f>SUM(E72:F72)</f>
        <v>0</v>
      </c>
      <c r="H72" s="62">
        <f>SUM(H18+H71)</f>
        <v>0</v>
      </c>
      <c r="I72" s="49">
        <f>SUM(I18+I71)</f>
        <v>17696.599999999999</v>
      </c>
      <c r="J72" s="34" t="e">
        <f>SUM(H72/G72)</f>
        <v>#DIV/0!</v>
      </c>
      <c r="K72" s="33">
        <f>SUM(H72/I72)</f>
        <v>0</v>
      </c>
    </row>
    <row r="73" spans="2:11" s="126" customFormat="1" ht="11.25" customHeight="1"/>
    <row r="74" spans="2:11" s="126" customFormat="1">
      <c r="C74" s="127"/>
      <c r="D74" s="128"/>
      <c r="E74" s="128"/>
      <c r="F74" s="128"/>
      <c r="G74" s="128"/>
      <c r="H74" s="129"/>
      <c r="I74" s="129" t="s">
        <v>103</v>
      </c>
      <c r="J74" s="128"/>
      <c r="K74" s="128"/>
    </row>
    <row r="75" spans="2:11" s="126" customFormat="1">
      <c r="C75" s="127"/>
      <c r="D75" s="128"/>
      <c r="E75" s="128"/>
      <c r="F75" s="128"/>
      <c r="G75" s="128"/>
      <c r="H75" s="130"/>
      <c r="I75" s="130" t="s">
        <v>26</v>
      </c>
      <c r="J75" s="1348"/>
      <c r="K75" s="1348"/>
    </row>
    <row r="76" spans="2:11" s="126" customFormat="1">
      <c r="C76" s="127"/>
      <c r="D76" s="128"/>
      <c r="E76" s="128"/>
      <c r="F76" s="128"/>
      <c r="G76" s="128"/>
      <c r="H76" s="128"/>
      <c r="I76" s="1335" t="s">
        <v>1688</v>
      </c>
      <c r="J76" s="131"/>
      <c r="K76" s="131"/>
    </row>
    <row r="77" spans="2:11" s="126" customFormat="1" ht="8.25" customHeight="1">
      <c r="C77" s="127"/>
      <c r="D77" s="128"/>
      <c r="E77" s="128"/>
      <c r="F77" s="128"/>
      <c r="G77" s="128"/>
      <c r="H77" s="128"/>
      <c r="I77" s="128"/>
      <c r="J77" s="131"/>
      <c r="K77" s="131"/>
    </row>
    <row r="78" spans="2:11" s="126" customFormat="1" ht="10.5" customHeight="1">
      <c r="C78" s="127"/>
      <c r="D78" s="128"/>
      <c r="E78" s="128"/>
      <c r="F78" s="128"/>
      <c r="G78" s="128"/>
      <c r="H78" s="128"/>
      <c r="I78" s="128"/>
      <c r="J78" s="131"/>
      <c r="K78" s="131"/>
    </row>
    <row r="79" spans="2:11" s="126" customFormat="1">
      <c r="C79" s="132"/>
      <c r="D79" s="128"/>
      <c r="E79" s="128"/>
      <c r="F79" s="128"/>
      <c r="G79" s="128"/>
      <c r="H79" s="128"/>
      <c r="I79" s="128"/>
      <c r="J79" s="128"/>
      <c r="K79" s="128"/>
    </row>
    <row r="80" spans="2:11" s="126" customFormat="1">
      <c r="C80" s="128"/>
      <c r="D80" s="128"/>
      <c r="E80" s="128"/>
      <c r="F80" s="128"/>
      <c r="G80" s="128"/>
      <c r="H80" s="128"/>
      <c r="I80" s="128"/>
      <c r="J80" s="128"/>
      <c r="K80" s="128"/>
    </row>
    <row r="81" spans="3:11" s="126" customFormat="1">
      <c r="C81" s="128"/>
      <c r="D81" s="128"/>
      <c r="E81" s="128"/>
      <c r="F81" s="128"/>
      <c r="G81" s="128"/>
      <c r="H81" s="128"/>
      <c r="I81" s="128"/>
      <c r="J81" s="128"/>
      <c r="K81" s="128"/>
    </row>
    <row r="82" spans="3:11">
      <c r="C82" s="21"/>
      <c r="D82" s="21"/>
      <c r="E82" s="21"/>
      <c r="F82" s="21"/>
      <c r="G82" s="21"/>
      <c r="H82" s="21"/>
      <c r="I82" s="21"/>
      <c r="J82" s="21"/>
      <c r="K82" s="21"/>
    </row>
    <row r="83" spans="3:11">
      <c r="C83" s="21"/>
      <c r="D83" s="21"/>
      <c r="E83" s="21"/>
      <c r="F83" s="21"/>
      <c r="G83" s="21"/>
      <c r="H83" s="21"/>
      <c r="I83" s="21"/>
      <c r="J83" s="21"/>
      <c r="K83" s="21"/>
    </row>
  </sheetData>
  <sheetProtection password="A868" sheet="1" objects="1" scenarios="1" selectLockedCells="1" selectUnlockedCells="1"/>
  <mergeCells count="5">
    <mergeCell ref="C3:D3"/>
    <mergeCell ref="B13:K13"/>
    <mergeCell ref="B14:K14"/>
    <mergeCell ref="J75:K75"/>
    <mergeCell ref="C11:G12"/>
  </mergeCells>
  <pageMargins left="0.7" right="0.7" top="0.75" bottom="0.75" header="0.3" footer="0.3"/>
  <pageSetup paperSize="9" scale="9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O327"/>
  <sheetViews>
    <sheetView showGridLines="0" view="pageBreakPreview" zoomScale="90" zoomScaleNormal="100" zoomScaleSheetLayoutView="90" workbookViewId="0">
      <selection activeCell="O6" sqref="O6"/>
    </sheetView>
  </sheetViews>
  <sheetFormatPr defaultColWidth="8.69921875" defaultRowHeight="12.75" outlineLevelRow="1"/>
  <cols>
    <col min="1" max="1" width="2.69921875" style="931" customWidth="1"/>
    <col min="2" max="2" width="7.69921875" style="931" customWidth="1"/>
    <col min="3" max="3" width="30.69921875" style="931" customWidth="1"/>
    <col min="4" max="4" width="5.69921875" style="931" customWidth="1"/>
    <col min="5" max="7" width="9.69921875" style="931" customWidth="1"/>
    <col min="8" max="8" width="11.69921875" style="931" customWidth="1"/>
    <col min="9" max="9" width="10.69921875" style="931" customWidth="1"/>
    <col min="10" max="11" width="6.19921875" style="931" customWidth="1"/>
    <col min="12" max="16384" width="8.69921875" style="931"/>
  </cols>
  <sheetData>
    <row r="2" spans="2:11" ht="15">
      <c r="B2" s="925" t="s">
        <v>55</v>
      </c>
      <c r="C2" s="926"/>
      <c r="D2" s="927"/>
      <c r="E2" s="928"/>
      <c r="F2" s="928"/>
      <c r="G2" s="929"/>
      <c r="H2" s="930" t="s">
        <v>303</v>
      </c>
      <c r="I2" s="928"/>
      <c r="J2" s="928"/>
      <c r="K2" s="928"/>
    </row>
    <row r="3" spans="2:11" ht="30" customHeight="1">
      <c r="B3" s="932" t="s">
        <v>15</v>
      </c>
      <c r="C3" s="933" t="s">
        <v>1165</v>
      </c>
      <c r="D3" s="934"/>
      <c r="E3" s="935"/>
      <c r="F3" s="935"/>
      <c r="G3" s="936"/>
      <c r="H3" s="936" t="s">
        <v>31</v>
      </c>
      <c r="I3" s="937" t="s">
        <v>1166</v>
      </c>
      <c r="J3" s="928"/>
      <c r="K3" s="928"/>
    </row>
    <row r="4" spans="2:11" ht="15" customHeight="1">
      <c r="B4" s="932"/>
      <c r="C4" s="938"/>
      <c r="D4" s="934"/>
      <c r="E4" s="939"/>
      <c r="F4" s="939"/>
      <c r="G4" s="940"/>
      <c r="H4" s="940"/>
      <c r="I4" s="941"/>
      <c r="J4" s="942"/>
      <c r="K4" s="943"/>
    </row>
    <row r="5" spans="2:11" ht="15" customHeight="1">
      <c r="B5" s="944" t="s">
        <v>25</v>
      </c>
      <c r="C5" s="933" t="s">
        <v>1167</v>
      </c>
      <c r="D5" s="934"/>
      <c r="E5" s="939"/>
      <c r="F5" s="939"/>
      <c r="G5" s="936"/>
      <c r="H5" s="936" t="s">
        <v>20</v>
      </c>
      <c r="I5" s="1288" t="s">
        <v>1667</v>
      </c>
      <c r="J5" s="942"/>
      <c r="K5" s="943"/>
    </row>
    <row r="6" spans="2:11" ht="15" customHeight="1">
      <c r="B6" s="946"/>
      <c r="C6" s="947"/>
      <c r="D6" s="948"/>
      <c r="E6" s="949"/>
      <c r="F6" s="949"/>
      <c r="G6" s="936"/>
      <c r="H6" s="936"/>
      <c r="I6" s="950"/>
      <c r="J6" s="942"/>
      <c r="K6" s="943"/>
    </row>
    <row r="7" spans="2:11" ht="15" customHeight="1">
      <c r="B7" s="951" t="s">
        <v>16</v>
      </c>
      <c r="C7" s="937" t="s">
        <v>1168</v>
      </c>
      <c r="D7" s="948"/>
      <c r="E7" s="952"/>
      <c r="F7" s="952"/>
      <c r="G7" s="936"/>
      <c r="H7" s="936" t="s">
        <v>30</v>
      </c>
      <c r="I7" s="1290" t="s">
        <v>1670</v>
      </c>
      <c r="J7" s="942"/>
      <c r="K7" s="943"/>
    </row>
    <row r="8" spans="2:11" ht="15" customHeight="1">
      <c r="B8" s="951"/>
      <c r="C8" s="953"/>
      <c r="D8" s="948"/>
      <c r="E8" s="952"/>
      <c r="F8" s="952"/>
      <c r="G8" s="936"/>
      <c r="H8" s="936"/>
      <c r="I8" s="954"/>
      <c r="J8" s="955"/>
      <c r="K8" s="955"/>
    </row>
    <row r="9" spans="2:11" ht="15" customHeight="1">
      <c r="B9" s="956" t="s">
        <v>28</v>
      </c>
      <c r="C9" s="937" t="s">
        <v>1169</v>
      </c>
      <c r="D9" s="948"/>
      <c r="E9" s="952"/>
      <c r="F9" s="952"/>
      <c r="G9" s="957"/>
      <c r="H9" s="958" t="s">
        <v>23</v>
      </c>
      <c r="I9" s="1203" t="s">
        <v>1669</v>
      </c>
      <c r="J9" s="955"/>
      <c r="K9" s="955"/>
    </row>
    <row r="10" spans="2:11" ht="15" customHeight="1">
      <c r="B10" s="951"/>
      <c r="C10" s="953"/>
      <c r="D10" s="948"/>
      <c r="E10" s="952"/>
      <c r="F10" s="952"/>
      <c r="G10" s="936"/>
      <c r="H10" s="958" t="s">
        <v>54</v>
      </c>
      <c r="I10" s="959" t="s">
        <v>22</v>
      </c>
      <c r="J10" s="955"/>
      <c r="K10" s="955"/>
    </row>
    <row r="11" spans="2:11" ht="15" customHeight="1">
      <c r="B11" s="783" t="s">
        <v>311</v>
      </c>
      <c r="C11" s="1359" t="s">
        <v>1639</v>
      </c>
      <c r="D11" s="1359"/>
      <c r="E11" s="1359"/>
      <c r="F11" s="1359"/>
      <c r="G11" s="1359"/>
      <c r="H11" s="958" t="s">
        <v>24</v>
      </c>
      <c r="I11" s="959" t="s">
        <v>22</v>
      </c>
      <c r="J11" s="962"/>
      <c r="K11" s="955"/>
    </row>
    <row r="12" spans="2:11" ht="15" customHeight="1">
      <c r="B12" s="802"/>
      <c r="C12" s="1359"/>
      <c r="D12" s="1359"/>
      <c r="E12" s="1359"/>
      <c r="F12" s="1359"/>
      <c r="G12" s="1359"/>
      <c r="H12" s="966"/>
      <c r="I12" s="967"/>
      <c r="J12" s="962"/>
      <c r="K12" s="955"/>
    </row>
    <row r="13" spans="2:11" s="968" customFormat="1" ht="15" customHeight="1">
      <c r="B13" s="1353" t="s">
        <v>307</v>
      </c>
      <c r="C13" s="1353"/>
      <c r="D13" s="1353"/>
      <c r="E13" s="1353"/>
      <c r="F13" s="1353"/>
      <c r="G13" s="1353"/>
      <c r="H13" s="1353"/>
      <c r="I13" s="1353"/>
      <c r="J13" s="1353"/>
      <c r="K13" s="1353"/>
    </row>
    <row r="14" spans="2:11" s="968" customFormat="1" ht="15" customHeight="1">
      <c r="B14" s="1354" t="s">
        <v>1638</v>
      </c>
      <c r="C14" s="1354"/>
      <c r="D14" s="1354"/>
      <c r="E14" s="1354"/>
      <c r="F14" s="1354"/>
      <c r="G14" s="1354"/>
      <c r="H14" s="1354"/>
      <c r="I14" s="1354"/>
      <c r="J14" s="1354"/>
      <c r="K14" s="1354"/>
    </row>
    <row r="15" spans="2:11" ht="15" customHeight="1">
      <c r="B15" s="969"/>
      <c r="C15" s="970"/>
      <c r="D15" s="970"/>
      <c r="E15" s="971"/>
      <c r="F15" s="971"/>
      <c r="G15" s="971"/>
      <c r="H15" s="966"/>
      <c r="I15" s="972"/>
      <c r="J15" s="972"/>
      <c r="K15" s="973" t="s">
        <v>58</v>
      </c>
    </row>
    <row r="16" spans="2:11" ht="96" customHeight="1">
      <c r="B16" s="974" t="s">
        <v>268</v>
      </c>
      <c r="C16" s="974" t="s">
        <v>107</v>
      </c>
      <c r="D16" s="974" t="s">
        <v>106</v>
      </c>
      <c r="E16" s="975" t="s">
        <v>305</v>
      </c>
      <c r="F16" s="975" t="s">
        <v>14</v>
      </c>
      <c r="G16" s="975" t="s">
        <v>52</v>
      </c>
      <c r="H16" s="976" t="s">
        <v>301</v>
      </c>
      <c r="I16" s="977" t="s">
        <v>104</v>
      </c>
      <c r="J16" s="977" t="s">
        <v>306</v>
      </c>
      <c r="K16" s="977" t="s">
        <v>13</v>
      </c>
    </row>
    <row r="17" spans="2:15" ht="12" customHeight="1">
      <c r="B17" s="978">
        <v>1</v>
      </c>
      <c r="C17" s="978">
        <v>2</v>
      </c>
      <c r="D17" s="978">
        <v>3</v>
      </c>
      <c r="E17" s="979">
        <v>4</v>
      </c>
      <c r="F17" s="979">
        <v>5</v>
      </c>
      <c r="G17" s="979" t="s">
        <v>12</v>
      </c>
      <c r="H17" s="980">
        <v>7</v>
      </c>
      <c r="I17" s="981">
        <v>8</v>
      </c>
      <c r="J17" s="981">
        <v>9</v>
      </c>
      <c r="K17" s="981">
        <v>10</v>
      </c>
    </row>
    <row r="18" spans="2:15" s="990" customFormat="1" ht="18.75" customHeight="1">
      <c r="B18" s="982">
        <v>1</v>
      </c>
      <c r="C18" s="983" t="s">
        <v>0</v>
      </c>
      <c r="D18" s="984"/>
      <c r="E18" s="985">
        <f>SUM(E19+E263+E303+E311)</f>
        <v>0</v>
      </c>
      <c r="F18" s="985">
        <f>SUM(F19+F263+F303+F311)</f>
        <v>0</v>
      </c>
      <c r="G18" s="985">
        <f t="shared" ref="G18:G315" si="0">SUM(E18:F18)</f>
        <v>0</v>
      </c>
      <c r="H18" s="986">
        <f>SUM(H19+H263+H303+H311)</f>
        <v>0</v>
      </c>
      <c r="I18" s="987">
        <f>SUM(I19+I263+I303+I311)</f>
        <v>17696.599999999999</v>
      </c>
      <c r="J18" s="988" t="e">
        <f t="shared" ref="J18:J315" si="1">SUM(H18/G18)</f>
        <v>#DIV/0!</v>
      </c>
      <c r="K18" s="989">
        <f t="shared" ref="K18:K314" si="2">SUM(H18/I18)</f>
        <v>0</v>
      </c>
    </row>
    <row r="19" spans="2:15" s="990" customFormat="1" ht="18.75" customHeight="1">
      <c r="B19" s="991">
        <v>2</v>
      </c>
      <c r="C19" s="983" t="s">
        <v>1</v>
      </c>
      <c r="D19" s="984">
        <v>610000</v>
      </c>
      <c r="E19" s="985">
        <f>SUM(E20+E65+E249+E259)</f>
        <v>0</v>
      </c>
      <c r="F19" s="985">
        <f>SUM(F20+F65+F249+F259)</f>
        <v>0</v>
      </c>
      <c r="G19" s="985">
        <f t="shared" si="0"/>
        <v>0</v>
      </c>
      <c r="H19" s="986">
        <f>SUM(H20+H65+H249+H259)</f>
        <v>0</v>
      </c>
      <c r="I19" s="987">
        <f>SUM(I20+I65+I249+I259)</f>
        <v>17696.599999999999</v>
      </c>
      <c r="J19" s="988" t="e">
        <f>SUM(H19/G19)</f>
        <v>#DIV/0!</v>
      </c>
      <c r="K19" s="989">
        <f t="shared" si="2"/>
        <v>0</v>
      </c>
      <c r="N19" s="1119"/>
      <c r="O19" s="1119"/>
    </row>
    <row r="20" spans="2:15" s="990" customFormat="1" ht="15" customHeight="1">
      <c r="B20" s="992">
        <v>3</v>
      </c>
      <c r="C20" s="993" t="s">
        <v>2</v>
      </c>
      <c r="D20" s="994">
        <v>611000</v>
      </c>
      <c r="E20" s="995">
        <f>E21+E39</f>
        <v>0</v>
      </c>
      <c r="F20" s="995">
        <f>F21+F39</f>
        <v>0</v>
      </c>
      <c r="G20" s="995">
        <f>G21+G39</f>
        <v>0</v>
      </c>
      <c r="H20" s="996">
        <f>H21+H39</f>
        <v>0</v>
      </c>
      <c r="I20" s="996">
        <f>I21+I39</f>
        <v>0</v>
      </c>
      <c r="J20" s="997" t="e">
        <f>SUM(H20/G20)</f>
        <v>#DIV/0!</v>
      </c>
      <c r="K20" s="998" t="e">
        <f t="shared" si="2"/>
        <v>#DIV/0!</v>
      </c>
    </row>
    <row r="21" spans="2:15" s="966" customFormat="1" ht="15" customHeight="1">
      <c r="B21" s="999">
        <v>4</v>
      </c>
      <c r="C21" s="1000" t="s">
        <v>300</v>
      </c>
      <c r="D21" s="1001">
        <v>611100</v>
      </c>
      <c r="E21" s="1002">
        <f>SUM(E22:E38)</f>
        <v>0</v>
      </c>
      <c r="F21" s="1002">
        <f>SUM(F22:F38)</f>
        <v>0</v>
      </c>
      <c r="G21" s="1002">
        <f>SUM(G22:G38)</f>
        <v>0</v>
      </c>
      <c r="H21" s="1003">
        <f>SUM(H22:H38)</f>
        <v>0</v>
      </c>
      <c r="I21" s="1003">
        <f>SUM(I22:I38)</f>
        <v>0</v>
      </c>
      <c r="J21" s="1004" t="e">
        <f>SUM(H21/G21)</f>
        <v>#DIV/0!</v>
      </c>
      <c r="K21" s="1005" t="e">
        <f t="shared" si="2"/>
        <v>#DIV/0!</v>
      </c>
    </row>
    <row r="22" spans="2:15" ht="15" customHeight="1" outlineLevel="1">
      <c r="B22" s="1120" t="s">
        <v>1171</v>
      </c>
      <c r="C22" s="1121" t="s">
        <v>1172</v>
      </c>
      <c r="D22" s="1122">
        <v>611111</v>
      </c>
      <c r="E22" s="1123"/>
      <c r="F22" s="1124"/>
      <c r="G22" s="1123"/>
      <c r="H22" s="1125"/>
      <c r="I22" s="1126"/>
      <c r="J22" s="1009" t="e">
        <f>(H22/G22)</f>
        <v>#DIV/0!</v>
      </c>
      <c r="K22" s="1010" t="e">
        <f>H22/I22</f>
        <v>#DIV/0!</v>
      </c>
    </row>
    <row r="23" spans="2:15" ht="15" customHeight="1" outlineLevel="1">
      <c r="B23" s="1120" t="s">
        <v>1173</v>
      </c>
      <c r="C23" s="1121" t="s">
        <v>1174</v>
      </c>
      <c r="D23" s="1122">
        <v>611112</v>
      </c>
      <c r="E23" s="1123"/>
      <c r="F23" s="1124"/>
      <c r="G23" s="1123"/>
      <c r="H23" s="1127"/>
      <c r="I23" s="1126"/>
      <c r="J23" s="1009" t="e">
        <f t="shared" ref="J23:J64" si="3">(H23/G23)</f>
        <v>#DIV/0!</v>
      </c>
      <c r="K23" s="1010" t="e">
        <f t="shared" ref="K23:K64" si="4">H23/I23</f>
        <v>#DIV/0!</v>
      </c>
    </row>
    <row r="24" spans="2:15" ht="15" customHeight="1" outlineLevel="1">
      <c r="B24" s="1120" t="s">
        <v>1175</v>
      </c>
      <c r="C24" s="1121" t="s">
        <v>1176</v>
      </c>
      <c r="D24" s="1122">
        <v>611113</v>
      </c>
      <c r="E24" s="1123"/>
      <c r="F24" s="1124"/>
      <c r="G24" s="1123"/>
      <c r="H24" s="1127"/>
      <c r="I24" s="1126"/>
      <c r="J24" s="1009" t="e">
        <f t="shared" si="3"/>
        <v>#DIV/0!</v>
      </c>
      <c r="K24" s="1010" t="e">
        <f t="shared" si="4"/>
        <v>#DIV/0!</v>
      </c>
    </row>
    <row r="25" spans="2:15" ht="15" customHeight="1" outlineLevel="1">
      <c r="B25" s="1120" t="s">
        <v>1177</v>
      </c>
      <c r="C25" s="1121" t="s">
        <v>1178</v>
      </c>
      <c r="D25" s="1122">
        <v>611114</v>
      </c>
      <c r="E25" s="1123"/>
      <c r="F25" s="1124"/>
      <c r="G25" s="1123"/>
      <c r="H25" s="1125"/>
      <c r="I25" s="1126"/>
      <c r="J25" s="1009" t="e">
        <f t="shared" si="3"/>
        <v>#DIV/0!</v>
      </c>
      <c r="K25" s="1010" t="e">
        <f t="shared" si="4"/>
        <v>#DIV/0!</v>
      </c>
      <c r="L25" s="1128"/>
      <c r="M25" s="1128"/>
    </row>
    <row r="26" spans="2:15" ht="15" customHeight="1" outlineLevel="1">
      <c r="B26" s="1120" t="s">
        <v>1179</v>
      </c>
      <c r="C26" s="1121" t="s">
        <v>1180</v>
      </c>
      <c r="D26" s="1122">
        <v>611115</v>
      </c>
      <c r="E26" s="1123"/>
      <c r="F26" s="1124"/>
      <c r="G26" s="1123"/>
      <c r="H26" s="1125"/>
      <c r="I26" s="1126"/>
      <c r="J26" s="1009" t="e">
        <f t="shared" si="3"/>
        <v>#DIV/0!</v>
      </c>
      <c r="K26" s="1010" t="e">
        <f t="shared" si="4"/>
        <v>#DIV/0!</v>
      </c>
    </row>
    <row r="27" spans="2:15" ht="15" customHeight="1" outlineLevel="1">
      <c r="B27" s="1120" t="s">
        <v>1181</v>
      </c>
      <c r="C27" s="1121" t="s">
        <v>1182</v>
      </c>
      <c r="D27" s="1129">
        <v>611116</v>
      </c>
      <c r="E27" s="1130"/>
      <c r="F27" s="1124"/>
      <c r="G27" s="1130"/>
      <c r="H27" s="1127"/>
      <c r="I27" s="1126"/>
      <c r="J27" s="1009" t="e">
        <f t="shared" si="3"/>
        <v>#DIV/0!</v>
      </c>
      <c r="K27" s="1010" t="e">
        <f t="shared" si="4"/>
        <v>#DIV/0!</v>
      </c>
    </row>
    <row r="28" spans="2:15" ht="15" customHeight="1" outlineLevel="1">
      <c r="B28" s="1120" t="s">
        <v>1183</v>
      </c>
      <c r="C28" s="1121" t="s">
        <v>1184</v>
      </c>
      <c r="D28" s="1122">
        <v>611117</v>
      </c>
      <c r="E28" s="1123"/>
      <c r="F28" s="1124"/>
      <c r="G28" s="1123"/>
      <c r="H28" s="1125"/>
      <c r="I28" s="1126"/>
      <c r="J28" s="1009" t="e">
        <f t="shared" si="3"/>
        <v>#DIV/0!</v>
      </c>
      <c r="K28" s="1010" t="e">
        <f t="shared" si="4"/>
        <v>#DIV/0!</v>
      </c>
    </row>
    <row r="29" spans="2:15" ht="15" customHeight="1" outlineLevel="1">
      <c r="B29" s="1120" t="s">
        <v>1185</v>
      </c>
      <c r="C29" s="1121" t="s">
        <v>1186</v>
      </c>
      <c r="D29" s="1122">
        <v>611118</v>
      </c>
      <c r="E29" s="1130"/>
      <c r="F29" s="1124"/>
      <c r="G29" s="1130"/>
      <c r="H29" s="1127"/>
      <c r="I29" s="1126"/>
      <c r="J29" s="1009" t="e">
        <f t="shared" si="3"/>
        <v>#DIV/0!</v>
      </c>
      <c r="K29" s="1010" t="e">
        <f t="shared" si="4"/>
        <v>#DIV/0!</v>
      </c>
    </row>
    <row r="30" spans="2:15" ht="15" customHeight="1" outlineLevel="1">
      <c r="B30" s="1120" t="s">
        <v>1187</v>
      </c>
      <c r="C30" s="1121" t="s">
        <v>1188</v>
      </c>
      <c r="D30" s="1122">
        <v>611119</v>
      </c>
      <c r="E30" s="1130"/>
      <c r="F30" s="1124"/>
      <c r="G30" s="1130"/>
      <c r="H30" s="1127"/>
      <c r="I30" s="1126"/>
      <c r="J30" s="1009" t="e">
        <f t="shared" si="3"/>
        <v>#DIV/0!</v>
      </c>
      <c r="K30" s="1010" t="e">
        <f t="shared" si="4"/>
        <v>#DIV/0!</v>
      </c>
    </row>
    <row r="31" spans="2:15" ht="15" customHeight="1" outlineLevel="1">
      <c r="B31" s="1120" t="s">
        <v>1189</v>
      </c>
      <c r="C31" s="1121" t="s">
        <v>1190</v>
      </c>
      <c r="D31" s="1122">
        <v>611122</v>
      </c>
      <c r="E31" s="1123"/>
      <c r="F31" s="1124"/>
      <c r="G31" s="1123"/>
      <c r="H31" s="1125"/>
      <c r="I31" s="1126"/>
      <c r="J31" s="1009" t="e">
        <f t="shared" si="3"/>
        <v>#DIV/0!</v>
      </c>
      <c r="K31" s="1010" t="e">
        <f t="shared" si="4"/>
        <v>#DIV/0!</v>
      </c>
    </row>
    <row r="32" spans="2:15" ht="15" customHeight="1" outlineLevel="1">
      <c r="B32" s="1120" t="s">
        <v>1191</v>
      </c>
      <c r="C32" s="1121" t="s">
        <v>1192</v>
      </c>
      <c r="D32" s="1129">
        <v>611123</v>
      </c>
      <c r="E32" s="1123"/>
      <c r="F32" s="1124"/>
      <c r="G32" s="1123"/>
      <c r="H32" s="1125"/>
      <c r="I32" s="1126"/>
      <c r="J32" s="1009" t="e">
        <f t="shared" si="3"/>
        <v>#DIV/0!</v>
      </c>
      <c r="K32" s="1010" t="e">
        <f t="shared" si="4"/>
        <v>#DIV/0!</v>
      </c>
    </row>
    <row r="33" spans="2:11" ht="15" customHeight="1" outlineLevel="1">
      <c r="B33" s="1120" t="s">
        <v>1193</v>
      </c>
      <c r="C33" s="1121" t="s">
        <v>1194</v>
      </c>
      <c r="D33" s="1122">
        <v>611124</v>
      </c>
      <c r="E33" s="1123"/>
      <c r="F33" s="1124"/>
      <c r="G33" s="1123"/>
      <c r="H33" s="1125"/>
      <c r="I33" s="1126"/>
      <c r="J33" s="1009" t="e">
        <f t="shared" si="3"/>
        <v>#DIV/0!</v>
      </c>
      <c r="K33" s="1010" t="e">
        <f t="shared" si="4"/>
        <v>#DIV/0!</v>
      </c>
    </row>
    <row r="34" spans="2:11" ht="15" customHeight="1" outlineLevel="1">
      <c r="B34" s="1120" t="s">
        <v>1195</v>
      </c>
      <c r="C34" s="1121" t="s">
        <v>1196</v>
      </c>
      <c r="D34" s="1122">
        <v>611125</v>
      </c>
      <c r="E34" s="1123"/>
      <c r="F34" s="1124"/>
      <c r="G34" s="1123"/>
      <c r="H34" s="1125"/>
      <c r="I34" s="1126"/>
      <c r="J34" s="1009" t="e">
        <f t="shared" si="3"/>
        <v>#DIV/0!</v>
      </c>
      <c r="K34" s="1010" t="e">
        <f t="shared" si="4"/>
        <v>#DIV/0!</v>
      </c>
    </row>
    <row r="35" spans="2:11" ht="15" customHeight="1" outlineLevel="1">
      <c r="B35" s="1120" t="s">
        <v>1197</v>
      </c>
      <c r="C35" s="1121" t="s">
        <v>1198</v>
      </c>
      <c r="D35" s="1122">
        <v>611126</v>
      </c>
      <c r="E35" s="1130"/>
      <c r="F35" s="1124"/>
      <c r="G35" s="1130"/>
      <c r="H35" s="1127"/>
      <c r="I35" s="1126"/>
      <c r="J35" s="1009" t="e">
        <f t="shared" si="3"/>
        <v>#DIV/0!</v>
      </c>
      <c r="K35" s="1010" t="e">
        <f t="shared" si="4"/>
        <v>#DIV/0!</v>
      </c>
    </row>
    <row r="36" spans="2:11" ht="15" customHeight="1" outlineLevel="1">
      <c r="B36" s="1120" t="s">
        <v>1199</v>
      </c>
      <c r="C36" s="1121" t="s">
        <v>1200</v>
      </c>
      <c r="D36" s="1122">
        <v>611127</v>
      </c>
      <c r="E36" s="1130"/>
      <c r="F36" s="1124"/>
      <c r="G36" s="1130"/>
      <c r="H36" s="1127"/>
      <c r="I36" s="1126"/>
      <c r="J36" s="1009" t="e">
        <f t="shared" si="3"/>
        <v>#DIV/0!</v>
      </c>
      <c r="K36" s="1010" t="e">
        <f t="shared" si="4"/>
        <v>#DIV/0!</v>
      </c>
    </row>
    <row r="37" spans="2:11" ht="15" customHeight="1" outlineLevel="1">
      <c r="B37" s="1120" t="s">
        <v>1201</v>
      </c>
      <c r="C37" s="1131" t="s">
        <v>1202</v>
      </c>
      <c r="D37" s="1122">
        <v>611132</v>
      </c>
      <c r="E37" s="1123"/>
      <c r="F37" s="1124"/>
      <c r="G37" s="1123"/>
      <c r="H37" s="1125"/>
      <c r="I37" s="1126"/>
      <c r="J37" s="1009" t="e">
        <f t="shared" si="3"/>
        <v>#DIV/0!</v>
      </c>
      <c r="K37" s="1010" t="e">
        <f t="shared" si="4"/>
        <v>#DIV/0!</v>
      </c>
    </row>
    <row r="38" spans="2:11" ht="15" customHeight="1" outlineLevel="1">
      <c r="B38" s="1120" t="s">
        <v>1203</v>
      </c>
      <c r="C38" s="1121" t="s">
        <v>1204</v>
      </c>
      <c r="D38" s="1122">
        <v>611141</v>
      </c>
      <c r="E38" s="1123"/>
      <c r="F38" s="1124"/>
      <c r="G38" s="1123"/>
      <c r="H38" s="1127"/>
      <c r="I38" s="1126"/>
      <c r="J38" s="1009" t="e">
        <f t="shared" si="3"/>
        <v>#DIV/0!</v>
      </c>
      <c r="K38" s="1010" t="e">
        <f t="shared" si="4"/>
        <v>#DIV/0!</v>
      </c>
    </row>
    <row r="39" spans="2:11" s="1017" customFormat="1" ht="15" customHeight="1">
      <c r="B39" s="1012">
        <v>5</v>
      </c>
      <c r="C39" s="1013" t="s">
        <v>299</v>
      </c>
      <c r="D39" s="1014">
        <v>611200</v>
      </c>
      <c r="E39" s="1015">
        <f>SUM(E40:E64)</f>
        <v>0</v>
      </c>
      <c r="F39" s="1015">
        <f t="shared" ref="F39:I39" si="5">SUM(F40:F64)</f>
        <v>0</v>
      </c>
      <c r="G39" s="1015">
        <f t="shared" si="5"/>
        <v>0</v>
      </c>
      <c r="H39" s="1016">
        <f t="shared" si="5"/>
        <v>0</v>
      </c>
      <c r="I39" s="1016">
        <f t="shared" si="5"/>
        <v>0</v>
      </c>
      <c r="J39" s="1004" t="e">
        <f t="shared" si="1"/>
        <v>#DIV/0!</v>
      </c>
      <c r="K39" s="1005" t="e">
        <f t="shared" si="2"/>
        <v>#DIV/0!</v>
      </c>
    </row>
    <row r="40" spans="2:11" ht="15" customHeight="1" outlineLevel="1">
      <c r="B40" s="1132" t="s">
        <v>1205</v>
      </c>
      <c r="C40" s="1121" t="s">
        <v>1206</v>
      </c>
      <c r="D40" s="1122">
        <v>611211</v>
      </c>
      <c r="E40" s="1133"/>
      <c r="F40" s="1134"/>
      <c r="G40" s="1133"/>
      <c r="H40" s="1125"/>
      <c r="I40" s="1126"/>
      <c r="J40" s="1009" t="e">
        <f t="shared" si="3"/>
        <v>#DIV/0!</v>
      </c>
      <c r="K40" s="1010" t="e">
        <f t="shared" si="4"/>
        <v>#DIV/0!</v>
      </c>
    </row>
    <row r="41" spans="2:11" ht="15" customHeight="1" outlineLevel="1">
      <c r="B41" s="1132" t="s">
        <v>1207</v>
      </c>
      <c r="C41" s="1121" t="s">
        <v>1208</v>
      </c>
      <c r="D41" s="1122">
        <v>611212</v>
      </c>
      <c r="E41" s="1135"/>
      <c r="F41" s="1134"/>
      <c r="G41" s="1135"/>
      <c r="H41" s="1125"/>
      <c r="I41" s="1126"/>
      <c r="J41" s="1009" t="e">
        <f t="shared" si="3"/>
        <v>#DIV/0!</v>
      </c>
      <c r="K41" s="1010" t="e">
        <f t="shared" si="4"/>
        <v>#DIV/0!</v>
      </c>
    </row>
    <row r="42" spans="2:11" ht="15" customHeight="1" outlineLevel="1">
      <c r="B42" s="1132" t="s">
        <v>1209</v>
      </c>
      <c r="C42" s="1121" t="s">
        <v>1210</v>
      </c>
      <c r="D42" s="1122">
        <v>611213</v>
      </c>
      <c r="E42" s="1135"/>
      <c r="F42" s="1134"/>
      <c r="G42" s="1135"/>
      <c r="H42" s="1125"/>
      <c r="I42" s="1126"/>
      <c r="J42" s="1009" t="e">
        <f t="shared" si="3"/>
        <v>#DIV/0!</v>
      </c>
      <c r="K42" s="1010" t="e">
        <f t="shared" si="4"/>
        <v>#DIV/0!</v>
      </c>
    </row>
    <row r="43" spans="2:11" ht="15" customHeight="1" outlineLevel="1">
      <c r="B43" s="1132" t="s">
        <v>1211</v>
      </c>
      <c r="C43" s="1121" t="s">
        <v>1212</v>
      </c>
      <c r="D43" s="1129">
        <v>611214</v>
      </c>
      <c r="E43" s="1135"/>
      <c r="F43" s="1134"/>
      <c r="G43" s="1135"/>
      <c r="H43" s="1125"/>
      <c r="I43" s="1126"/>
      <c r="J43" s="1009" t="e">
        <f t="shared" si="3"/>
        <v>#DIV/0!</v>
      </c>
      <c r="K43" s="1010" t="e">
        <f t="shared" si="4"/>
        <v>#DIV/0!</v>
      </c>
    </row>
    <row r="44" spans="2:11" ht="15" customHeight="1" outlineLevel="1">
      <c r="B44" s="1132" t="s">
        <v>1213</v>
      </c>
      <c r="C44" s="1121" t="s">
        <v>1214</v>
      </c>
      <c r="D44" s="1129">
        <v>611215</v>
      </c>
      <c r="E44" s="1135"/>
      <c r="F44" s="1134"/>
      <c r="G44" s="1135"/>
      <c r="H44" s="1125"/>
      <c r="I44" s="1126"/>
      <c r="J44" s="1009" t="e">
        <f t="shared" si="3"/>
        <v>#DIV/0!</v>
      </c>
      <c r="K44" s="1010" t="e">
        <f t="shared" si="4"/>
        <v>#DIV/0!</v>
      </c>
    </row>
    <row r="45" spans="2:11" ht="15" customHeight="1" outlineLevel="1">
      <c r="B45" s="1132" t="s">
        <v>1215</v>
      </c>
      <c r="C45" s="1121" t="s">
        <v>1216</v>
      </c>
      <c r="D45" s="1122">
        <v>611221</v>
      </c>
      <c r="E45" s="1135"/>
      <c r="F45" s="1134"/>
      <c r="G45" s="1135"/>
      <c r="H45" s="1125"/>
      <c r="I45" s="1126"/>
      <c r="J45" s="1009" t="e">
        <f t="shared" si="3"/>
        <v>#DIV/0!</v>
      </c>
      <c r="K45" s="1010" t="e">
        <f t="shared" si="4"/>
        <v>#DIV/0!</v>
      </c>
    </row>
    <row r="46" spans="2:11" ht="15" customHeight="1" outlineLevel="1">
      <c r="B46" s="1132" t="s">
        <v>1217</v>
      </c>
      <c r="C46" s="1121" t="s">
        <v>1218</v>
      </c>
      <c r="D46" s="1122">
        <v>611222</v>
      </c>
      <c r="E46" s="1135"/>
      <c r="F46" s="1134"/>
      <c r="G46" s="1135"/>
      <c r="H46" s="1125"/>
      <c r="I46" s="1126"/>
      <c r="J46" s="1009" t="e">
        <f t="shared" si="3"/>
        <v>#DIV/0!</v>
      </c>
      <c r="K46" s="1010" t="e">
        <f t="shared" si="4"/>
        <v>#DIV/0!</v>
      </c>
    </row>
    <row r="47" spans="2:11" ht="15" customHeight="1" outlineLevel="1">
      <c r="B47" s="1132" t="s">
        <v>1219</v>
      </c>
      <c r="C47" s="1121" t="s">
        <v>1220</v>
      </c>
      <c r="D47" s="1122">
        <v>611223</v>
      </c>
      <c r="E47" s="1135"/>
      <c r="F47" s="1134"/>
      <c r="G47" s="1135"/>
      <c r="H47" s="1125"/>
      <c r="I47" s="1126"/>
      <c r="J47" s="1009" t="e">
        <f t="shared" si="3"/>
        <v>#DIV/0!</v>
      </c>
      <c r="K47" s="1010" t="e">
        <f t="shared" si="4"/>
        <v>#DIV/0!</v>
      </c>
    </row>
    <row r="48" spans="2:11" ht="15" customHeight="1" outlineLevel="1">
      <c r="B48" s="1132" t="s">
        <v>1221</v>
      </c>
      <c r="C48" s="1121" t="s">
        <v>1222</v>
      </c>
      <c r="D48" s="1129">
        <v>611224</v>
      </c>
      <c r="E48" s="1135"/>
      <c r="F48" s="1134"/>
      <c r="G48" s="1135"/>
      <c r="H48" s="1125"/>
      <c r="I48" s="1126"/>
      <c r="J48" s="1009" t="e">
        <f t="shared" si="3"/>
        <v>#DIV/0!</v>
      </c>
      <c r="K48" s="1010" t="e">
        <f t="shared" si="4"/>
        <v>#DIV/0!</v>
      </c>
    </row>
    <row r="49" spans="2:11" ht="15" customHeight="1" outlineLevel="1">
      <c r="B49" s="1132" t="s">
        <v>1223</v>
      </c>
      <c r="C49" s="1121" t="s">
        <v>1224</v>
      </c>
      <c r="D49" s="1122">
        <v>611225</v>
      </c>
      <c r="E49" s="1135"/>
      <c r="F49" s="1134"/>
      <c r="G49" s="1135"/>
      <c r="H49" s="1125"/>
      <c r="I49" s="1126"/>
      <c r="J49" s="1009" t="e">
        <f t="shared" si="3"/>
        <v>#DIV/0!</v>
      </c>
      <c r="K49" s="1010" t="e">
        <f t="shared" si="4"/>
        <v>#DIV/0!</v>
      </c>
    </row>
    <row r="50" spans="2:11" ht="15" customHeight="1" outlineLevel="1">
      <c r="B50" s="1132" t="s">
        <v>1225</v>
      </c>
      <c r="C50" s="1121" t="s">
        <v>1226</v>
      </c>
      <c r="D50" s="1122">
        <v>611226</v>
      </c>
      <c r="E50" s="1135"/>
      <c r="F50" s="1134"/>
      <c r="G50" s="1135"/>
      <c r="H50" s="1125"/>
      <c r="I50" s="1126"/>
      <c r="J50" s="1009" t="e">
        <f t="shared" si="3"/>
        <v>#DIV/0!</v>
      </c>
      <c r="K50" s="1010" t="e">
        <f t="shared" si="4"/>
        <v>#DIV/0!</v>
      </c>
    </row>
    <row r="51" spans="2:11" ht="15" customHeight="1" outlineLevel="1">
      <c r="B51" s="1132" t="s">
        <v>1227</v>
      </c>
      <c r="C51" s="1121" t="s">
        <v>1228</v>
      </c>
      <c r="D51" s="1122">
        <v>611227</v>
      </c>
      <c r="E51" s="1135"/>
      <c r="F51" s="1134"/>
      <c r="G51" s="1135"/>
      <c r="H51" s="1125"/>
      <c r="I51" s="1126"/>
      <c r="J51" s="1009" t="e">
        <f t="shared" si="3"/>
        <v>#DIV/0!</v>
      </c>
      <c r="K51" s="1010" t="e">
        <f t="shared" si="4"/>
        <v>#DIV/0!</v>
      </c>
    </row>
    <row r="52" spans="2:11" ht="15" customHeight="1" outlineLevel="1">
      <c r="B52" s="1132" t="s">
        <v>1229</v>
      </c>
      <c r="C52" s="1121" t="s">
        <v>1230</v>
      </c>
      <c r="D52" s="1122">
        <v>611228</v>
      </c>
      <c r="E52" s="1135"/>
      <c r="F52" s="1134"/>
      <c r="G52" s="1135"/>
      <c r="H52" s="1125"/>
      <c r="I52" s="1126"/>
      <c r="J52" s="1009" t="e">
        <f t="shared" si="3"/>
        <v>#DIV/0!</v>
      </c>
      <c r="K52" s="1010" t="e">
        <f t="shared" si="4"/>
        <v>#DIV/0!</v>
      </c>
    </row>
    <row r="53" spans="2:11" ht="15" customHeight="1" outlineLevel="1">
      <c r="B53" s="1132" t="s">
        <v>1231</v>
      </c>
      <c r="C53" s="1121" t="s">
        <v>1232</v>
      </c>
      <c r="D53" s="1122">
        <v>611233</v>
      </c>
      <c r="E53" s="1135"/>
      <c r="F53" s="1134"/>
      <c r="G53" s="1135"/>
      <c r="H53" s="1125"/>
      <c r="I53" s="1136"/>
      <c r="J53" s="1009" t="e">
        <f t="shared" si="3"/>
        <v>#DIV/0!</v>
      </c>
      <c r="K53" s="1010" t="e">
        <f t="shared" si="4"/>
        <v>#DIV/0!</v>
      </c>
    </row>
    <row r="54" spans="2:11" ht="15" customHeight="1" outlineLevel="1">
      <c r="B54" s="1132" t="s">
        <v>1233</v>
      </c>
      <c r="C54" s="1121" t="s">
        <v>1234</v>
      </c>
      <c r="D54" s="1122">
        <v>611239</v>
      </c>
      <c r="E54" s="1135"/>
      <c r="F54" s="1134"/>
      <c r="G54" s="1135"/>
      <c r="H54" s="1125"/>
      <c r="I54" s="1136"/>
      <c r="J54" s="1009" t="e">
        <f t="shared" si="3"/>
        <v>#DIV/0!</v>
      </c>
      <c r="K54" s="1010" t="e">
        <f t="shared" si="4"/>
        <v>#DIV/0!</v>
      </c>
    </row>
    <row r="55" spans="2:11" ht="15" customHeight="1" outlineLevel="1">
      <c r="B55" s="1132" t="s">
        <v>1235</v>
      </c>
      <c r="C55" s="1121" t="s">
        <v>1236</v>
      </c>
      <c r="D55" s="1122">
        <v>611241</v>
      </c>
      <c r="E55" s="1135"/>
      <c r="F55" s="1134"/>
      <c r="G55" s="1135"/>
      <c r="H55" s="1125"/>
      <c r="I55" s="1136"/>
      <c r="J55" s="1009" t="e">
        <f t="shared" si="3"/>
        <v>#DIV/0!</v>
      </c>
      <c r="K55" s="1010" t="e">
        <f t="shared" si="4"/>
        <v>#DIV/0!</v>
      </c>
    </row>
    <row r="56" spans="2:11" ht="15" customHeight="1" outlineLevel="1">
      <c r="B56" s="1132" t="s">
        <v>1237</v>
      </c>
      <c r="C56" s="1121" t="s">
        <v>1238</v>
      </c>
      <c r="D56" s="1122">
        <v>611242</v>
      </c>
      <c r="E56" s="1135"/>
      <c r="F56" s="1134"/>
      <c r="G56" s="1135"/>
      <c r="H56" s="1125"/>
      <c r="I56" s="1136"/>
      <c r="J56" s="1009" t="e">
        <f t="shared" si="3"/>
        <v>#DIV/0!</v>
      </c>
      <c r="K56" s="1010" t="e">
        <f t="shared" si="4"/>
        <v>#DIV/0!</v>
      </c>
    </row>
    <row r="57" spans="2:11" ht="15" customHeight="1" outlineLevel="1">
      <c r="B57" s="1132" t="s">
        <v>1239</v>
      </c>
      <c r="C57" s="1121" t="s">
        <v>1240</v>
      </c>
      <c r="D57" s="1122">
        <v>611262</v>
      </c>
      <c r="E57" s="1135"/>
      <c r="F57" s="1134"/>
      <c r="G57" s="1135"/>
      <c r="H57" s="1125"/>
      <c r="I57" s="1136"/>
      <c r="J57" s="1009" t="e">
        <f t="shared" si="3"/>
        <v>#DIV/0!</v>
      </c>
      <c r="K57" s="1010" t="e">
        <f t="shared" si="4"/>
        <v>#DIV/0!</v>
      </c>
    </row>
    <row r="58" spans="2:11" ht="15" customHeight="1" outlineLevel="1">
      <c r="B58" s="1132" t="s">
        <v>1241</v>
      </c>
      <c r="C58" s="1121" t="s">
        <v>1242</v>
      </c>
      <c r="D58" s="1122">
        <v>611272</v>
      </c>
      <c r="E58" s="1135"/>
      <c r="F58" s="1134"/>
      <c r="G58" s="1135"/>
      <c r="H58" s="1125"/>
      <c r="I58" s="1136"/>
      <c r="J58" s="1009" t="e">
        <f t="shared" si="3"/>
        <v>#DIV/0!</v>
      </c>
      <c r="K58" s="1010" t="e">
        <f t="shared" si="4"/>
        <v>#DIV/0!</v>
      </c>
    </row>
    <row r="59" spans="2:11" ht="15" customHeight="1" outlineLevel="1">
      <c r="B59" s="1132" t="s">
        <v>1243</v>
      </c>
      <c r="C59" s="1121" t="s">
        <v>1244</v>
      </c>
      <c r="D59" s="1122">
        <v>611273</v>
      </c>
      <c r="E59" s="1135"/>
      <c r="F59" s="1134"/>
      <c r="G59" s="1135"/>
      <c r="H59" s="1125"/>
      <c r="I59" s="1136"/>
      <c r="J59" s="1009" t="e">
        <f t="shared" si="3"/>
        <v>#DIV/0!</v>
      </c>
      <c r="K59" s="1010" t="e">
        <f t="shared" si="4"/>
        <v>#DIV/0!</v>
      </c>
    </row>
    <row r="60" spans="2:11" ht="15" customHeight="1" outlineLevel="1">
      <c r="B60" s="1132" t="s">
        <v>1245</v>
      </c>
      <c r="C60" s="1121" t="s">
        <v>1246</v>
      </c>
      <c r="D60" s="1122">
        <v>611274</v>
      </c>
      <c r="E60" s="1135"/>
      <c r="F60" s="1134"/>
      <c r="G60" s="1135"/>
      <c r="H60" s="1125"/>
      <c r="I60" s="1136"/>
      <c r="J60" s="1009" t="e">
        <f t="shared" si="3"/>
        <v>#DIV/0!</v>
      </c>
      <c r="K60" s="1010" t="e">
        <f t="shared" si="4"/>
        <v>#DIV/0!</v>
      </c>
    </row>
    <row r="61" spans="2:11" ht="15" customHeight="1" outlineLevel="1">
      <c r="B61" s="1132" t="s">
        <v>1247</v>
      </c>
      <c r="C61" s="1121" t="s">
        <v>1248</v>
      </c>
      <c r="D61" s="1122">
        <v>611275</v>
      </c>
      <c r="E61" s="1135"/>
      <c r="F61" s="1134"/>
      <c r="G61" s="1135"/>
      <c r="H61" s="1125"/>
      <c r="I61" s="1136"/>
      <c r="J61" s="1009" t="e">
        <f t="shared" si="3"/>
        <v>#DIV/0!</v>
      </c>
      <c r="K61" s="1010" t="e">
        <f t="shared" si="4"/>
        <v>#DIV/0!</v>
      </c>
    </row>
    <row r="62" spans="2:11" ht="15" customHeight="1" outlineLevel="1">
      <c r="B62" s="1132" t="s">
        <v>1249</v>
      </c>
      <c r="C62" s="1121" t="s">
        <v>1250</v>
      </c>
      <c r="D62" s="1122">
        <v>611276</v>
      </c>
      <c r="E62" s="1135"/>
      <c r="F62" s="1134"/>
      <c r="G62" s="1135"/>
      <c r="H62" s="1125"/>
      <c r="I62" s="1136"/>
      <c r="J62" s="1009" t="e">
        <f t="shared" si="3"/>
        <v>#DIV/0!</v>
      </c>
      <c r="K62" s="1010" t="e">
        <f t="shared" si="4"/>
        <v>#DIV/0!</v>
      </c>
    </row>
    <row r="63" spans="2:11" ht="15" customHeight="1" outlineLevel="1">
      <c r="B63" s="1132" t="s">
        <v>1251</v>
      </c>
      <c r="C63" s="1121" t="s">
        <v>1252</v>
      </c>
      <c r="D63" s="1122">
        <v>611277</v>
      </c>
      <c r="E63" s="1135"/>
      <c r="F63" s="1134"/>
      <c r="G63" s="1135"/>
      <c r="H63" s="1125"/>
      <c r="I63" s="1136"/>
      <c r="J63" s="1009" t="e">
        <f t="shared" si="3"/>
        <v>#DIV/0!</v>
      </c>
      <c r="K63" s="1010" t="e">
        <f t="shared" si="4"/>
        <v>#DIV/0!</v>
      </c>
    </row>
    <row r="64" spans="2:11" ht="15" customHeight="1" outlineLevel="1">
      <c r="B64" s="1132" t="s">
        <v>1253</v>
      </c>
      <c r="C64" s="1121" t="s">
        <v>1202</v>
      </c>
      <c r="D64" s="1122">
        <v>611291</v>
      </c>
      <c r="E64" s="1137"/>
      <c r="F64" s="1134"/>
      <c r="G64" s="1137"/>
      <c r="H64" s="1125"/>
      <c r="I64" s="1136"/>
      <c r="J64" s="1009" t="e">
        <f t="shared" si="3"/>
        <v>#DIV/0!</v>
      </c>
      <c r="K64" s="1010" t="e">
        <f t="shared" si="4"/>
        <v>#DIV/0!</v>
      </c>
    </row>
    <row r="65" spans="2:11" s="990" customFormat="1" ht="25.5" customHeight="1">
      <c r="B65" s="1051">
        <v>6</v>
      </c>
      <c r="C65" s="1020" t="s">
        <v>3</v>
      </c>
      <c r="D65" s="1021">
        <v>613000</v>
      </c>
      <c r="E65" s="1022">
        <f>E66+E81+E87+E100+E135+E145+E156+E170+E180</f>
        <v>0</v>
      </c>
      <c r="F65" s="1022">
        <f t="shared" ref="F65:I65" si="6">F66+F81+F87+F100+F135+F145+F156+F170+F180</f>
        <v>0</v>
      </c>
      <c r="G65" s="1022">
        <f t="shared" si="6"/>
        <v>0</v>
      </c>
      <c r="H65" s="1023">
        <f>H66+H81+H87+H100+H135+H145+H156+H170+H180</f>
        <v>0</v>
      </c>
      <c r="I65" s="1023">
        <f t="shared" si="6"/>
        <v>17696.599999999999</v>
      </c>
      <c r="J65" s="1024" t="e">
        <f t="shared" si="1"/>
        <v>#DIV/0!</v>
      </c>
      <c r="K65" s="1025">
        <f t="shared" si="2"/>
        <v>0</v>
      </c>
    </row>
    <row r="66" spans="2:11" s="966" customFormat="1" ht="15" customHeight="1">
      <c r="B66" s="1026">
        <v>7</v>
      </c>
      <c r="C66" s="1000" t="s">
        <v>298</v>
      </c>
      <c r="D66" s="1001">
        <v>613100</v>
      </c>
      <c r="E66" s="1002">
        <f>SUM(E67:E80)</f>
        <v>0</v>
      </c>
      <c r="F66" s="1002">
        <f t="shared" ref="F66:I66" si="7">SUM(F67:F80)</f>
        <v>0</v>
      </c>
      <c r="G66" s="1002">
        <f t="shared" si="7"/>
        <v>0</v>
      </c>
      <c r="H66" s="1003">
        <f t="shared" si="7"/>
        <v>0</v>
      </c>
      <c r="I66" s="1003">
        <f t="shared" si="7"/>
        <v>0</v>
      </c>
      <c r="J66" s="1004" t="e">
        <f t="shared" si="1"/>
        <v>#DIV/0!</v>
      </c>
      <c r="K66" s="1005" t="e">
        <f t="shared" si="2"/>
        <v>#DIV/0!</v>
      </c>
    </row>
    <row r="67" spans="2:11" ht="15" customHeight="1" outlineLevel="1">
      <c r="B67" s="1138" t="s">
        <v>1254</v>
      </c>
      <c r="C67" s="1121" t="s">
        <v>1255</v>
      </c>
      <c r="D67" s="1122">
        <v>613111</v>
      </c>
      <c r="E67" s="1133"/>
      <c r="F67" s="1139"/>
      <c r="G67" s="1133"/>
      <c r="H67" s="1140"/>
      <c r="I67" s="1126"/>
      <c r="J67" s="1009" t="e">
        <f t="shared" ref="J67:J130" si="8">(H67/G67)</f>
        <v>#DIV/0!</v>
      </c>
      <c r="K67" s="1010" t="e">
        <f t="shared" ref="K67:K130" si="9">H67/I67</f>
        <v>#DIV/0!</v>
      </c>
    </row>
    <row r="68" spans="2:11" ht="15" customHeight="1" outlineLevel="1">
      <c r="B68" s="1138" t="s">
        <v>1256</v>
      </c>
      <c r="C68" s="1121" t="s">
        <v>1257</v>
      </c>
      <c r="D68" s="1122">
        <v>613112</v>
      </c>
      <c r="E68" s="1135"/>
      <c r="F68" s="1139"/>
      <c r="G68" s="1135"/>
      <c r="H68" s="1140"/>
      <c r="I68" s="1126"/>
      <c r="J68" s="1009" t="e">
        <f t="shared" si="8"/>
        <v>#DIV/0!</v>
      </c>
      <c r="K68" s="1010" t="e">
        <f t="shared" si="9"/>
        <v>#DIV/0!</v>
      </c>
    </row>
    <row r="69" spans="2:11" ht="15" customHeight="1" outlineLevel="1">
      <c r="B69" s="1138" t="s">
        <v>1258</v>
      </c>
      <c r="C69" s="1121" t="s">
        <v>1259</v>
      </c>
      <c r="D69" s="1122">
        <v>613113</v>
      </c>
      <c r="E69" s="1135"/>
      <c r="F69" s="1139"/>
      <c r="G69" s="1135"/>
      <c r="H69" s="1140"/>
      <c r="I69" s="1126"/>
      <c r="J69" s="1009" t="e">
        <f t="shared" si="8"/>
        <v>#DIV/0!</v>
      </c>
      <c r="K69" s="1010" t="e">
        <f t="shared" si="9"/>
        <v>#DIV/0!</v>
      </c>
    </row>
    <row r="70" spans="2:11" ht="15" customHeight="1" outlineLevel="1">
      <c r="B70" s="1138" t="s">
        <v>1260</v>
      </c>
      <c r="C70" s="1121" t="s">
        <v>1261</v>
      </c>
      <c r="D70" s="1122">
        <v>613114</v>
      </c>
      <c r="E70" s="1135"/>
      <c r="F70" s="1139"/>
      <c r="G70" s="1135"/>
      <c r="H70" s="1140"/>
      <c r="I70" s="1126"/>
      <c r="J70" s="1009" t="e">
        <f t="shared" si="8"/>
        <v>#DIV/0!</v>
      </c>
      <c r="K70" s="1010" t="e">
        <f t="shared" si="9"/>
        <v>#DIV/0!</v>
      </c>
    </row>
    <row r="71" spans="2:11" ht="15" customHeight="1" outlineLevel="1">
      <c r="B71" s="1138" t="s">
        <v>1262</v>
      </c>
      <c r="C71" s="1121" t="s">
        <v>1263</v>
      </c>
      <c r="D71" s="1122">
        <v>613115</v>
      </c>
      <c r="E71" s="1135"/>
      <c r="F71" s="1139"/>
      <c r="G71" s="1135"/>
      <c r="H71" s="1140"/>
      <c r="I71" s="1126"/>
      <c r="J71" s="1009" t="e">
        <f t="shared" si="8"/>
        <v>#DIV/0!</v>
      </c>
      <c r="K71" s="1010" t="e">
        <f t="shared" si="9"/>
        <v>#DIV/0!</v>
      </c>
    </row>
    <row r="72" spans="2:11" ht="15" customHeight="1" outlineLevel="1">
      <c r="B72" s="1138" t="s">
        <v>1264</v>
      </c>
      <c r="C72" s="1121" t="s">
        <v>1265</v>
      </c>
      <c r="D72" s="1122">
        <v>613116</v>
      </c>
      <c r="E72" s="1135"/>
      <c r="F72" s="1139"/>
      <c r="G72" s="1135"/>
      <c r="H72" s="1140"/>
      <c r="I72" s="1126"/>
      <c r="J72" s="1009" t="e">
        <f t="shared" si="8"/>
        <v>#DIV/0!</v>
      </c>
      <c r="K72" s="1010" t="e">
        <f t="shared" si="9"/>
        <v>#DIV/0!</v>
      </c>
    </row>
    <row r="73" spans="2:11" ht="15" customHeight="1" outlineLevel="1">
      <c r="B73" s="1138" t="s">
        <v>1266</v>
      </c>
      <c r="C73" s="1121" t="s">
        <v>1267</v>
      </c>
      <c r="D73" s="1122">
        <v>613117</v>
      </c>
      <c r="E73" s="1135"/>
      <c r="F73" s="1139"/>
      <c r="G73" s="1135"/>
      <c r="H73" s="1140"/>
      <c r="I73" s="1126"/>
      <c r="J73" s="1009" t="e">
        <f t="shared" si="8"/>
        <v>#DIV/0!</v>
      </c>
      <c r="K73" s="1010" t="e">
        <f t="shared" si="9"/>
        <v>#DIV/0!</v>
      </c>
    </row>
    <row r="74" spans="2:11" ht="15" customHeight="1" outlineLevel="1">
      <c r="B74" s="1138" t="s">
        <v>1268</v>
      </c>
      <c r="C74" s="1121" t="s">
        <v>1269</v>
      </c>
      <c r="D74" s="1122">
        <v>613121</v>
      </c>
      <c r="E74" s="1135"/>
      <c r="F74" s="1139"/>
      <c r="G74" s="1135"/>
      <c r="H74" s="1140"/>
      <c r="I74" s="1126"/>
      <c r="J74" s="1009" t="e">
        <f t="shared" si="8"/>
        <v>#DIV/0!</v>
      </c>
      <c r="K74" s="1010" t="e">
        <f t="shared" si="9"/>
        <v>#DIV/0!</v>
      </c>
    </row>
    <row r="75" spans="2:11" ht="15" customHeight="1" outlineLevel="1">
      <c r="B75" s="1138" t="s">
        <v>1270</v>
      </c>
      <c r="C75" s="1121" t="s">
        <v>1271</v>
      </c>
      <c r="D75" s="1122">
        <v>613122</v>
      </c>
      <c r="E75" s="1135"/>
      <c r="F75" s="1139"/>
      <c r="G75" s="1135"/>
      <c r="H75" s="1140"/>
      <c r="I75" s="1126"/>
      <c r="J75" s="1009" t="e">
        <f t="shared" si="8"/>
        <v>#DIV/0!</v>
      </c>
      <c r="K75" s="1010" t="e">
        <f t="shared" si="9"/>
        <v>#DIV/0!</v>
      </c>
    </row>
    <row r="76" spans="2:11" ht="15" customHeight="1" outlineLevel="1">
      <c r="B76" s="1138" t="s">
        <v>1272</v>
      </c>
      <c r="C76" s="1121" t="s">
        <v>1273</v>
      </c>
      <c r="D76" s="1122">
        <v>613123</v>
      </c>
      <c r="E76" s="1135"/>
      <c r="F76" s="1139"/>
      <c r="G76" s="1135"/>
      <c r="H76" s="1140"/>
      <c r="I76" s="1126"/>
      <c r="J76" s="1009" t="e">
        <f t="shared" si="8"/>
        <v>#DIV/0!</v>
      </c>
      <c r="K76" s="1010" t="e">
        <f t="shared" si="9"/>
        <v>#DIV/0!</v>
      </c>
    </row>
    <row r="77" spans="2:11" ht="15" customHeight="1" outlineLevel="1">
      <c r="B77" s="1138" t="s">
        <v>1274</v>
      </c>
      <c r="C77" s="1121" t="s">
        <v>1275</v>
      </c>
      <c r="D77" s="1122">
        <v>613124</v>
      </c>
      <c r="E77" s="1135"/>
      <c r="F77" s="1139"/>
      <c r="G77" s="1135"/>
      <c r="H77" s="1140"/>
      <c r="I77" s="1126"/>
      <c r="J77" s="1009" t="e">
        <f t="shared" si="8"/>
        <v>#DIV/0!</v>
      </c>
      <c r="K77" s="1010" t="e">
        <f t="shared" si="9"/>
        <v>#DIV/0!</v>
      </c>
    </row>
    <row r="78" spans="2:11" ht="15" customHeight="1" outlineLevel="1">
      <c r="B78" s="1138" t="s">
        <v>1276</v>
      </c>
      <c r="C78" s="1121" t="s">
        <v>1277</v>
      </c>
      <c r="D78" s="1122">
        <v>613125</v>
      </c>
      <c r="E78" s="1135"/>
      <c r="F78" s="1139"/>
      <c r="G78" s="1135"/>
      <c r="H78" s="1140"/>
      <c r="I78" s="1126"/>
      <c r="J78" s="1009" t="e">
        <f t="shared" si="8"/>
        <v>#DIV/0!</v>
      </c>
      <c r="K78" s="1010" t="e">
        <f t="shared" si="9"/>
        <v>#DIV/0!</v>
      </c>
    </row>
    <row r="79" spans="2:11" ht="15" customHeight="1" outlineLevel="1">
      <c r="B79" s="1138" t="s">
        <v>1278</v>
      </c>
      <c r="C79" s="1121" t="s">
        <v>1279</v>
      </c>
      <c r="D79" s="1122">
        <v>613126</v>
      </c>
      <c r="E79" s="1135"/>
      <c r="F79" s="1139"/>
      <c r="G79" s="1135"/>
      <c r="H79" s="1140"/>
      <c r="I79" s="1126"/>
      <c r="J79" s="1009" t="e">
        <f t="shared" si="8"/>
        <v>#DIV/0!</v>
      </c>
      <c r="K79" s="1010" t="e">
        <f t="shared" si="9"/>
        <v>#DIV/0!</v>
      </c>
    </row>
    <row r="80" spans="2:11" ht="15" customHeight="1">
      <c r="B80" s="1138" t="s">
        <v>1280</v>
      </c>
      <c r="C80" s="1121" t="s">
        <v>1281</v>
      </c>
      <c r="D80" s="1122">
        <v>613127</v>
      </c>
      <c r="E80" s="1135"/>
      <c r="F80" s="1139"/>
      <c r="G80" s="1135"/>
      <c r="H80" s="1140"/>
      <c r="I80" s="1126"/>
      <c r="J80" s="1009" t="e">
        <f t="shared" si="8"/>
        <v>#DIV/0!</v>
      </c>
      <c r="K80" s="1010" t="e">
        <f t="shared" si="9"/>
        <v>#DIV/0!</v>
      </c>
    </row>
    <row r="81" spans="2:11" s="990" customFormat="1" ht="15" customHeight="1">
      <c r="B81" s="999">
        <v>8</v>
      </c>
      <c r="C81" s="1000" t="s">
        <v>35</v>
      </c>
      <c r="D81" s="1001">
        <v>613200</v>
      </c>
      <c r="E81" s="1002">
        <f>SUM(E82:E86)</f>
        <v>0</v>
      </c>
      <c r="F81" s="1002">
        <f t="shared" ref="F81:I81" si="10">SUM(F82:F86)</f>
        <v>0</v>
      </c>
      <c r="G81" s="1002">
        <f t="shared" si="10"/>
        <v>0</v>
      </c>
      <c r="H81" s="1003">
        <f t="shared" si="10"/>
        <v>0</v>
      </c>
      <c r="I81" s="1141">
        <f t="shared" si="10"/>
        <v>0</v>
      </c>
      <c r="J81" s="1004" t="e">
        <f t="shared" si="1"/>
        <v>#DIV/0!</v>
      </c>
      <c r="K81" s="1005" t="e">
        <f t="shared" si="2"/>
        <v>#DIV/0!</v>
      </c>
    </row>
    <row r="82" spans="2:11" s="1017" customFormat="1" ht="15" customHeight="1" outlineLevel="1">
      <c r="B82" s="1142" t="s">
        <v>1282</v>
      </c>
      <c r="C82" s="1143" t="s">
        <v>1283</v>
      </c>
      <c r="D82" s="1144">
        <v>613211</v>
      </c>
      <c r="E82" s="1135"/>
      <c r="F82" s="1124"/>
      <c r="G82" s="1135"/>
      <c r="H82" s="1145"/>
      <c r="I82" s="1126"/>
      <c r="J82" s="1009" t="e">
        <f t="shared" si="8"/>
        <v>#DIV/0!</v>
      </c>
      <c r="K82" s="1010" t="e">
        <f t="shared" si="9"/>
        <v>#DIV/0!</v>
      </c>
    </row>
    <row r="83" spans="2:11" s="1017" customFormat="1" ht="15" customHeight="1" outlineLevel="1">
      <c r="B83" s="1142" t="s">
        <v>1284</v>
      </c>
      <c r="C83" s="1146" t="s">
        <v>1285</v>
      </c>
      <c r="D83" s="1147">
        <v>613212</v>
      </c>
      <c r="E83" s="1135"/>
      <c r="F83" s="1124"/>
      <c r="G83" s="1135"/>
      <c r="H83" s="1145"/>
      <c r="I83" s="1126"/>
      <c r="J83" s="1009" t="e">
        <f t="shared" si="8"/>
        <v>#DIV/0!</v>
      </c>
      <c r="K83" s="1010" t="e">
        <f t="shared" si="9"/>
        <v>#DIV/0!</v>
      </c>
    </row>
    <row r="84" spans="2:11" s="1017" customFormat="1" ht="15" customHeight="1" outlineLevel="1">
      <c r="B84" s="1142" t="s">
        <v>1286</v>
      </c>
      <c r="C84" s="1148" t="s">
        <v>1287</v>
      </c>
      <c r="D84" s="1144">
        <v>613213</v>
      </c>
      <c r="E84" s="1135"/>
      <c r="F84" s="1124"/>
      <c r="G84" s="1135"/>
      <c r="H84" s="1145"/>
      <c r="I84" s="1126"/>
      <c r="J84" s="1009" t="e">
        <f t="shared" si="8"/>
        <v>#DIV/0!</v>
      </c>
      <c r="K84" s="1010" t="e">
        <f t="shared" si="9"/>
        <v>#DIV/0!</v>
      </c>
    </row>
    <row r="85" spans="2:11" s="1017" customFormat="1" ht="15" customHeight="1" outlineLevel="1">
      <c r="B85" s="1142" t="s">
        <v>1288</v>
      </c>
      <c r="C85" s="1148" t="s">
        <v>1289</v>
      </c>
      <c r="D85" s="1144">
        <v>613221</v>
      </c>
      <c r="E85" s="1135"/>
      <c r="F85" s="1124"/>
      <c r="G85" s="1135"/>
      <c r="H85" s="1145"/>
      <c r="I85" s="1126"/>
      <c r="J85" s="1009" t="e">
        <f t="shared" si="8"/>
        <v>#DIV/0!</v>
      </c>
      <c r="K85" s="1010" t="e">
        <f t="shared" si="9"/>
        <v>#DIV/0!</v>
      </c>
    </row>
    <row r="86" spans="2:11" s="1017" customFormat="1" ht="15" customHeight="1" outlineLevel="1">
      <c r="B86" s="1142" t="s">
        <v>1290</v>
      </c>
      <c r="C86" s="1148" t="s">
        <v>1291</v>
      </c>
      <c r="D86" s="1144">
        <v>613222</v>
      </c>
      <c r="E86" s="1135"/>
      <c r="F86" s="1124"/>
      <c r="G86" s="1135"/>
      <c r="H86" s="1145"/>
      <c r="I86" s="1126"/>
      <c r="J86" s="1009" t="e">
        <f t="shared" si="8"/>
        <v>#DIV/0!</v>
      </c>
      <c r="K86" s="1010" t="e">
        <f t="shared" si="9"/>
        <v>#DIV/0!</v>
      </c>
    </row>
    <row r="87" spans="2:11" s="990" customFormat="1" ht="15" customHeight="1">
      <c r="B87" s="1149">
        <v>9</v>
      </c>
      <c r="C87" s="1150" t="s">
        <v>34</v>
      </c>
      <c r="D87" s="1151">
        <v>613300</v>
      </c>
      <c r="E87" s="1152">
        <f>SUM(E88:E99)</f>
        <v>0</v>
      </c>
      <c r="F87" s="1152">
        <f t="shared" ref="F87:I87" si="11">SUM(F88:F99)</f>
        <v>0</v>
      </c>
      <c r="G87" s="1152">
        <f t="shared" si="11"/>
        <v>0</v>
      </c>
      <c r="H87" s="1153">
        <f t="shared" si="11"/>
        <v>0</v>
      </c>
      <c r="I87" s="1153">
        <f t="shared" si="11"/>
        <v>0</v>
      </c>
      <c r="J87" s="1004" t="e">
        <f t="shared" si="1"/>
        <v>#DIV/0!</v>
      </c>
      <c r="K87" s="1005" t="e">
        <f t="shared" si="2"/>
        <v>#DIV/0!</v>
      </c>
    </row>
    <row r="88" spans="2:11" s="1037" customFormat="1" ht="15" customHeight="1" outlineLevel="1">
      <c r="B88" s="1138" t="s">
        <v>1292</v>
      </c>
      <c r="C88" s="1143" t="s">
        <v>1293</v>
      </c>
      <c r="D88" s="1122">
        <v>613311</v>
      </c>
      <c r="E88" s="1135"/>
      <c r="F88" s="1134"/>
      <c r="G88" s="1135"/>
      <c r="H88" s="1145"/>
      <c r="I88" s="1126"/>
      <c r="J88" s="1009" t="e">
        <f t="shared" si="8"/>
        <v>#DIV/0!</v>
      </c>
      <c r="K88" s="1010" t="e">
        <f t="shared" si="9"/>
        <v>#DIV/0!</v>
      </c>
    </row>
    <row r="89" spans="2:11" s="1037" customFormat="1" ht="15" customHeight="1" outlineLevel="1">
      <c r="B89" s="1138" t="s">
        <v>1294</v>
      </c>
      <c r="C89" s="1121" t="s">
        <v>1295</v>
      </c>
      <c r="D89" s="1129">
        <v>613312</v>
      </c>
      <c r="E89" s="1135"/>
      <c r="F89" s="1134"/>
      <c r="G89" s="1135"/>
      <c r="H89" s="1145"/>
      <c r="I89" s="1126"/>
      <c r="J89" s="1009" t="e">
        <f t="shared" si="8"/>
        <v>#DIV/0!</v>
      </c>
      <c r="K89" s="1010" t="e">
        <f t="shared" si="9"/>
        <v>#DIV/0!</v>
      </c>
    </row>
    <row r="90" spans="2:11" s="1037" customFormat="1" ht="15" customHeight="1" outlineLevel="1">
      <c r="B90" s="1138" t="s">
        <v>1296</v>
      </c>
      <c r="C90" s="1121" t="s">
        <v>1297</v>
      </c>
      <c r="D90" s="1122">
        <v>613313</v>
      </c>
      <c r="E90" s="1135"/>
      <c r="F90" s="1134"/>
      <c r="G90" s="1135"/>
      <c r="H90" s="1145"/>
      <c r="I90" s="1126"/>
      <c r="J90" s="1009" t="e">
        <f t="shared" si="8"/>
        <v>#DIV/0!</v>
      </c>
      <c r="K90" s="1010" t="e">
        <f t="shared" si="9"/>
        <v>#DIV/0!</v>
      </c>
    </row>
    <row r="91" spans="2:11" s="1037" customFormat="1" ht="15" customHeight="1" outlineLevel="1">
      <c r="B91" s="1138" t="s">
        <v>1298</v>
      </c>
      <c r="C91" s="1121" t="s">
        <v>1299</v>
      </c>
      <c r="D91" s="1122">
        <v>613314</v>
      </c>
      <c r="E91" s="1135"/>
      <c r="F91" s="1134"/>
      <c r="G91" s="1135"/>
      <c r="H91" s="1145"/>
      <c r="I91" s="1126"/>
      <c r="J91" s="1009" t="e">
        <f t="shared" si="8"/>
        <v>#DIV/0!</v>
      </c>
      <c r="K91" s="1010" t="e">
        <f t="shared" si="9"/>
        <v>#DIV/0!</v>
      </c>
    </row>
    <row r="92" spans="2:11" s="1037" customFormat="1" ht="15" customHeight="1" outlineLevel="1">
      <c r="B92" s="1138" t="s">
        <v>1300</v>
      </c>
      <c r="C92" s="1121" t="s">
        <v>1301</v>
      </c>
      <c r="D92" s="1122">
        <v>613315</v>
      </c>
      <c r="E92" s="1135"/>
      <c r="F92" s="1134"/>
      <c r="G92" s="1135"/>
      <c r="H92" s="1145"/>
      <c r="I92" s="1126"/>
      <c r="J92" s="1009" t="e">
        <f t="shared" si="8"/>
        <v>#DIV/0!</v>
      </c>
      <c r="K92" s="1010" t="e">
        <f t="shared" si="9"/>
        <v>#DIV/0!</v>
      </c>
    </row>
    <row r="93" spans="2:11" s="1037" customFormat="1" ht="15" customHeight="1" outlineLevel="1">
      <c r="B93" s="1138" t="s">
        <v>1302</v>
      </c>
      <c r="C93" s="1121" t="s">
        <v>1303</v>
      </c>
      <c r="D93" s="1122">
        <v>613316</v>
      </c>
      <c r="E93" s="1135"/>
      <c r="F93" s="1134"/>
      <c r="G93" s="1135"/>
      <c r="H93" s="1145"/>
      <c r="I93" s="1126"/>
      <c r="J93" s="1009" t="e">
        <f t="shared" si="8"/>
        <v>#DIV/0!</v>
      </c>
      <c r="K93" s="1010" t="e">
        <f t="shared" si="9"/>
        <v>#DIV/0!</v>
      </c>
    </row>
    <row r="94" spans="2:11" s="1037" customFormat="1" ht="15" customHeight="1" outlineLevel="1">
      <c r="B94" s="1138" t="s">
        <v>1304</v>
      </c>
      <c r="C94" s="1143" t="s">
        <v>1305</v>
      </c>
      <c r="D94" s="1122">
        <v>613321</v>
      </c>
      <c r="E94" s="1135"/>
      <c r="F94" s="1134"/>
      <c r="G94" s="1135"/>
      <c r="H94" s="1145"/>
      <c r="I94" s="1126"/>
      <c r="J94" s="1009" t="e">
        <f t="shared" si="8"/>
        <v>#DIV/0!</v>
      </c>
      <c r="K94" s="1010" t="e">
        <f t="shared" si="9"/>
        <v>#DIV/0!</v>
      </c>
    </row>
    <row r="95" spans="2:11" s="1037" customFormat="1" ht="15" customHeight="1" outlineLevel="1">
      <c r="B95" s="1138" t="s">
        <v>1306</v>
      </c>
      <c r="C95" s="1143" t="s">
        <v>1307</v>
      </c>
      <c r="D95" s="1129">
        <v>613322</v>
      </c>
      <c r="E95" s="1135"/>
      <c r="F95" s="1134"/>
      <c r="G95" s="1135"/>
      <c r="H95" s="1145"/>
      <c r="I95" s="1126"/>
      <c r="J95" s="1009" t="e">
        <f t="shared" si="8"/>
        <v>#DIV/0!</v>
      </c>
      <c r="K95" s="1010" t="e">
        <f t="shared" si="9"/>
        <v>#DIV/0!</v>
      </c>
    </row>
    <row r="96" spans="2:11" s="1037" customFormat="1" ht="15" customHeight="1" outlineLevel="1">
      <c r="B96" s="1138" t="s">
        <v>1308</v>
      </c>
      <c r="C96" s="1143" t="s">
        <v>1309</v>
      </c>
      <c r="D96" s="1122">
        <v>613323</v>
      </c>
      <c r="E96" s="1135"/>
      <c r="F96" s="1134"/>
      <c r="G96" s="1135"/>
      <c r="H96" s="1145"/>
      <c r="I96" s="1126"/>
      <c r="J96" s="1009" t="e">
        <f t="shared" si="8"/>
        <v>#DIV/0!</v>
      </c>
      <c r="K96" s="1010" t="e">
        <f t="shared" si="9"/>
        <v>#DIV/0!</v>
      </c>
    </row>
    <row r="97" spans="2:11" s="1037" customFormat="1" ht="15" customHeight="1" outlineLevel="1">
      <c r="B97" s="1138" t="s">
        <v>1310</v>
      </c>
      <c r="C97" s="1143" t="s">
        <v>1311</v>
      </c>
      <c r="D97" s="1122">
        <v>613324</v>
      </c>
      <c r="E97" s="1135"/>
      <c r="F97" s="1134"/>
      <c r="G97" s="1135"/>
      <c r="H97" s="1145"/>
      <c r="I97" s="1126"/>
      <c r="J97" s="1009" t="e">
        <f t="shared" si="8"/>
        <v>#DIV/0!</v>
      </c>
      <c r="K97" s="1010" t="e">
        <f t="shared" si="9"/>
        <v>#DIV/0!</v>
      </c>
    </row>
    <row r="98" spans="2:11" s="1037" customFormat="1" ht="15" customHeight="1" outlineLevel="1">
      <c r="B98" s="1138" t="s">
        <v>1312</v>
      </c>
      <c r="C98" s="1143" t="s">
        <v>1313</v>
      </c>
      <c r="D98" s="1122">
        <v>613326</v>
      </c>
      <c r="E98" s="1135"/>
      <c r="F98" s="1134"/>
      <c r="G98" s="1135"/>
      <c r="H98" s="1145"/>
      <c r="I98" s="1126"/>
      <c r="J98" s="1009" t="e">
        <f t="shared" si="8"/>
        <v>#DIV/0!</v>
      </c>
      <c r="K98" s="1010" t="e">
        <f t="shared" si="9"/>
        <v>#DIV/0!</v>
      </c>
    </row>
    <row r="99" spans="2:11" s="1037" customFormat="1" ht="15" customHeight="1" outlineLevel="1">
      <c r="B99" s="1138" t="s">
        <v>1314</v>
      </c>
      <c r="C99" s="1143" t="s">
        <v>1315</v>
      </c>
      <c r="D99" s="1122">
        <v>613329</v>
      </c>
      <c r="E99" s="1135"/>
      <c r="F99" s="1134"/>
      <c r="G99" s="1135"/>
      <c r="H99" s="1145"/>
      <c r="I99" s="1126"/>
      <c r="J99" s="1009" t="e">
        <f t="shared" si="8"/>
        <v>#DIV/0!</v>
      </c>
      <c r="K99" s="1010" t="e">
        <f t="shared" si="9"/>
        <v>#DIV/0!</v>
      </c>
    </row>
    <row r="100" spans="2:11" s="990" customFormat="1" ht="15" customHeight="1">
      <c r="B100" s="999">
        <v>10</v>
      </c>
      <c r="C100" s="1000" t="s">
        <v>53</v>
      </c>
      <c r="D100" s="1001">
        <v>613400</v>
      </c>
      <c r="E100" s="1015">
        <f>SUM(E101:E134)</f>
        <v>0</v>
      </c>
      <c r="F100" s="1015">
        <f t="shared" ref="F100:I100" si="12">SUM(F101:F134)</f>
        <v>0</v>
      </c>
      <c r="G100" s="1015">
        <f t="shared" si="12"/>
        <v>0</v>
      </c>
      <c r="H100" s="1016">
        <f t="shared" si="12"/>
        <v>0</v>
      </c>
      <c r="I100" s="1153">
        <f t="shared" si="12"/>
        <v>0</v>
      </c>
      <c r="J100" s="1004" t="e">
        <f t="shared" si="1"/>
        <v>#DIV/0!</v>
      </c>
      <c r="K100" s="1005" t="e">
        <f t="shared" si="2"/>
        <v>#DIV/0!</v>
      </c>
    </row>
    <row r="101" spans="2:11" s="1038" customFormat="1" ht="15" customHeight="1" outlineLevel="1">
      <c r="B101" s="1120" t="s">
        <v>1316</v>
      </c>
      <c r="C101" s="1121" t="s">
        <v>1317</v>
      </c>
      <c r="D101" s="1129">
        <v>613411</v>
      </c>
      <c r="E101" s="1135"/>
      <c r="F101" s="1154"/>
      <c r="G101" s="1135"/>
      <c r="H101" s="1155"/>
      <c r="I101" s="1145"/>
      <c r="J101" s="1009" t="e">
        <f t="shared" si="8"/>
        <v>#DIV/0!</v>
      </c>
      <c r="K101" s="1010" t="e">
        <f t="shared" si="9"/>
        <v>#DIV/0!</v>
      </c>
    </row>
    <row r="102" spans="2:11" s="1038" customFormat="1" ht="15" customHeight="1" outlineLevel="1">
      <c r="B102" s="1120" t="s">
        <v>1318</v>
      </c>
      <c r="C102" s="1121" t="s">
        <v>1319</v>
      </c>
      <c r="D102" s="1129">
        <v>613412</v>
      </c>
      <c r="E102" s="1135"/>
      <c r="F102" s="1154"/>
      <c r="G102" s="1135"/>
      <c r="H102" s="1145"/>
      <c r="I102" s="1145"/>
      <c r="J102" s="1009" t="e">
        <f t="shared" si="8"/>
        <v>#DIV/0!</v>
      </c>
      <c r="K102" s="1010" t="e">
        <f t="shared" si="9"/>
        <v>#DIV/0!</v>
      </c>
    </row>
    <row r="103" spans="2:11" s="1038" customFormat="1" ht="15" customHeight="1" outlineLevel="1">
      <c r="B103" s="1120" t="s">
        <v>1320</v>
      </c>
      <c r="C103" s="1121" t="s">
        <v>1321</v>
      </c>
      <c r="D103" s="1129">
        <v>613413</v>
      </c>
      <c r="E103" s="1135"/>
      <c r="F103" s="1154"/>
      <c r="G103" s="1135"/>
      <c r="H103" s="1155"/>
      <c r="I103" s="1145"/>
      <c r="J103" s="1009" t="e">
        <f t="shared" si="8"/>
        <v>#DIV/0!</v>
      </c>
      <c r="K103" s="1010" t="e">
        <f t="shared" si="9"/>
        <v>#DIV/0!</v>
      </c>
    </row>
    <row r="104" spans="2:11" s="1038" customFormat="1" ht="15" customHeight="1" outlineLevel="1">
      <c r="B104" s="1120" t="s">
        <v>1322</v>
      </c>
      <c r="C104" s="1121" t="s">
        <v>1323</v>
      </c>
      <c r="D104" s="1129">
        <v>613414</v>
      </c>
      <c r="E104" s="1135"/>
      <c r="F104" s="1154"/>
      <c r="G104" s="1135"/>
      <c r="H104" s="1155"/>
      <c r="I104" s="1145"/>
      <c r="J104" s="1009" t="e">
        <f t="shared" si="8"/>
        <v>#DIV/0!</v>
      </c>
      <c r="K104" s="1010" t="e">
        <f t="shared" si="9"/>
        <v>#DIV/0!</v>
      </c>
    </row>
    <row r="105" spans="2:11" s="1038" customFormat="1" ht="15" customHeight="1" outlineLevel="1">
      <c r="B105" s="1120" t="s">
        <v>1324</v>
      </c>
      <c r="C105" s="1121" t="s">
        <v>1325</v>
      </c>
      <c r="D105" s="1129">
        <v>613415</v>
      </c>
      <c r="E105" s="1135"/>
      <c r="F105" s="1154"/>
      <c r="G105" s="1135"/>
      <c r="H105" s="1145"/>
      <c r="I105" s="1145"/>
      <c r="J105" s="1009" t="e">
        <f t="shared" si="8"/>
        <v>#DIV/0!</v>
      </c>
      <c r="K105" s="1010" t="e">
        <f t="shared" si="9"/>
        <v>#DIV/0!</v>
      </c>
    </row>
    <row r="106" spans="2:11" s="1038" customFormat="1" ht="15" customHeight="1" outlineLevel="1">
      <c r="B106" s="1120" t="s">
        <v>1326</v>
      </c>
      <c r="C106" s="1121" t="s">
        <v>1327</v>
      </c>
      <c r="D106" s="1129">
        <v>613416</v>
      </c>
      <c r="E106" s="1135"/>
      <c r="F106" s="1154"/>
      <c r="G106" s="1135"/>
      <c r="H106" s="1145"/>
      <c r="I106" s="1145"/>
      <c r="J106" s="1009" t="e">
        <f t="shared" si="8"/>
        <v>#DIV/0!</v>
      </c>
      <c r="K106" s="1010" t="e">
        <f t="shared" si="9"/>
        <v>#DIV/0!</v>
      </c>
    </row>
    <row r="107" spans="2:11" s="1038" customFormat="1" ht="15" customHeight="1" outlineLevel="1">
      <c r="B107" s="1120" t="s">
        <v>1328</v>
      </c>
      <c r="C107" s="1121" t="s">
        <v>1329</v>
      </c>
      <c r="D107" s="1129">
        <v>613417</v>
      </c>
      <c r="E107" s="1135"/>
      <c r="F107" s="1154"/>
      <c r="G107" s="1135"/>
      <c r="H107" s="1145"/>
      <c r="I107" s="1145"/>
      <c r="J107" s="1009" t="e">
        <f t="shared" si="8"/>
        <v>#DIV/0!</v>
      </c>
      <c r="K107" s="1010" t="e">
        <f t="shared" si="9"/>
        <v>#DIV/0!</v>
      </c>
    </row>
    <row r="108" spans="2:11" s="1038" customFormat="1" ht="15" customHeight="1" outlineLevel="1">
      <c r="B108" s="1120" t="s">
        <v>1330</v>
      </c>
      <c r="C108" s="1121" t="s">
        <v>1331</v>
      </c>
      <c r="D108" s="1129">
        <v>613418</v>
      </c>
      <c r="E108" s="1135"/>
      <c r="F108" s="1154"/>
      <c r="G108" s="1135"/>
      <c r="H108" s="1155"/>
      <c r="I108" s="1145"/>
      <c r="J108" s="1009" t="e">
        <f t="shared" si="8"/>
        <v>#DIV/0!</v>
      </c>
      <c r="K108" s="1010" t="e">
        <f t="shared" si="9"/>
        <v>#DIV/0!</v>
      </c>
    </row>
    <row r="109" spans="2:11" s="1038" customFormat="1" ht="15" customHeight="1" outlineLevel="1">
      <c r="B109" s="1120" t="s">
        <v>1332</v>
      </c>
      <c r="C109" s="1121" t="s">
        <v>1333</v>
      </c>
      <c r="D109" s="1129">
        <v>613419</v>
      </c>
      <c r="E109" s="1135"/>
      <c r="F109" s="1154"/>
      <c r="G109" s="1135"/>
      <c r="H109" s="1145"/>
      <c r="I109" s="1145"/>
      <c r="J109" s="1009" t="e">
        <f t="shared" si="8"/>
        <v>#DIV/0!</v>
      </c>
      <c r="K109" s="1010" t="e">
        <f t="shared" si="9"/>
        <v>#DIV/0!</v>
      </c>
    </row>
    <row r="110" spans="2:11" s="1038" customFormat="1" ht="15" customHeight="1" outlineLevel="1">
      <c r="B110" s="1120" t="s">
        <v>1334</v>
      </c>
      <c r="C110" s="1121" t="s">
        <v>1335</v>
      </c>
      <c r="D110" s="1129">
        <v>613421</v>
      </c>
      <c r="E110" s="1135"/>
      <c r="F110" s="1154"/>
      <c r="G110" s="1135"/>
      <c r="H110" s="1155"/>
      <c r="I110" s="1145"/>
      <c r="J110" s="1009" t="e">
        <f t="shared" si="8"/>
        <v>#DIV/0!</v>
      </c>
      <c r="K110" s="1010" t="e">
        <f t="shared" si="9"/>
        <v>#DIV/0!</v>
      </c>
    </row>
    <row r="111" spans="2:11" s="1038" customFormat="1" ht="15" customHeight="1" outlineLevel="1">
      <c r="B111" s="1120" t="s">
        <v>1336</v>
      </c>
      <c r="C111" s="1121" t="s">
        <v>1337</v>
      </c>
      <c r="D111" s="1129">
        <v>613422</v>
      </c>
      <c r="E111" s="1135"/>
      <c r="F111" s="1154"/>
      <c r="G111" s="1135"/>
      <c r="H111" s="1155"/>
      <c r="I111" s="1145"/>
      <c r="J111" s="1009" t="e">
        <f t="shared" si="8"/>
        <v>#DIV/0!</v>
      </c>
      <c r="K111" s="1010" t="e">
        <f t="shared" si="9"/>
        <v>#DIV/0!</v>
      </c>
    </row>
    <row r="112" spans="2:11" s="1038" customFormat="1" ht="15" customHeight="1" outlineLevel="1">
      <c r="B112" s="1120" t="s">
        <v>1338</v>
      </c>
      <c r="C112" s="1121" t="s">
        <v>1339</v>
      </c>
      <c r="D112" s="1129">
        <v>613423</v>
      </c>
      <c r="E112" s="1135"/>
      <c r="F112" s="1154"/>
      <c r="G112" s="1135"/>
      <c r="H112" s="1145"/>
      <c r="I112" s="1145"/>
      <c r="J112" s="1009" t="e">
        <f t="shared" si="8"/>
        <v>#DIV/0!</v>
      </c>
      <c r="K112" s="1010" t="e">
        <f t="shared" si="9"/>
        <v>#DIV/0!</v>
      </c>
    </row>
    <row r="113" spans="2:11" s="1038" customFormat="1" ht="15" customHeight="1" outlineLevel="1">
      <c r="B113" s="1120" t="s">
        <v>1340</v>
      </c>
      <c r="C113" s="1121" t="s">
        <v>1341</v>
      </c>
      <c r="D113" s="1129">
        <v>613424</v>
      </c>
      <c r="E113" s="1135"/>
      <c r="F113" s="1154"/>
      <c r="G113" s="1135"/>
      <c r="H113" s="1155"/>
      <c r="I113" s="1145"/>
      <c r="J113" s="1009" t="e">
        <f t="shared" si="8"/>
        <v>#DIV/0!</v>
      </c>
      <c r="K113" s="1010" t="e">
        <f t="shared" si="9"/>
        <v>#DIV/0!</v>
      </c>
    </row>
    <row r="114" spans="2:11" s="1038" customFormat="1" ht="15" customHeight="1" outlineLevel="1">
      <c r="B114" s="1120" t="s">
        <v>1342</v>
      </c>
      <c r="C114" s="1121" t="s">
        <v>1343</v>
      </c>
      <c r="D114" s="1129">
        <v>613425</v>
      </c>
      <c r="E114" s="1135"/>
      <c r="F114" s="1154"/>
      <c r="G114" s="1135"/>
      <c r="H114" s="1155"/>
      <c r="I114" s="1145"/>
      <c r="J114" s="1009" t="e">
        <f t="shared" si="8"/>
        <v>#DIV/0!</v>
      </c>
      <c r="K114" s="1010" t="e">
        <f t="shared" si="9"/>
        <v>#DIV/0!</v>
      </c>
    </row>
    <row r="115" spans="2:11" s="1038" customFormat="1" ht="15" customHeight="1" outlineLevel="1">
      <c r="B115" s="1120" t="s">
        <v>1344</v>
      </c>
      <c r="C115" s="1121" t="s">
        <v>1345</v>
      </c>
      <c r="D115" s="1129">
        <v>613431</v>
      </c>
      <c r="E115" s="1135"/>
      <c r="F115" s="1154"/>
      <c r="G115" s="1135"/>
      <c r="H115" s="1155"/>
      <c r="I115" s="1145"/>
      <c r="J115" s="1009" t="e">
        <f t="shared" si="8"/>
        <v>#DIV/0!</v>
      </c>
      <c r="K115" s="1010" t="e">
        <f t="shared" si="9"/>
        <v>#DIV/0!</v>
      </c>
    </row>
    <row r="116" spans="2:11" s="1038" customFormat="1" ht="15" customHeight="1" outlineLevel="1">
      <c r="B116" s="1120" t="s">
        <v>1346</v>
      </c>
      <c r="C116" s="1121" t="s">
        <v>1347</v>
      </c>
      <c r="D116" s="1129">
        <v>613432</v>
      </c>
      <c r="E116" s="1135"/>
      <c r="F116" s="1154"/>
      <c r="G116" s="1135"/>
      <c r="H116" s="1155"/>
      <c r="I116" s="1145"/>
      <c r="J116" s="1009" t="e">
        <f t="shared" si="8"/>
        <v>#DIV/0!</v>
      </c>
      <c r="K116" s="1010" t="e">
        <f t="shared" si="9"/>
        <v>#DIV/0!</v>
      </c>
    </row>
    <row r="117" spans="2:11" s="1038" customFormat="1" ht="15" customHeight="1" outlineLevel="1">
      <c r="B117" s="1120" t="s">
        <v>1348</v>
      </c>
      <c r="C117" s="1121" t="s">
        <v>1349</v>
      </c>
      <c r="D117" s="1129">
        <v>613433</v>
      </c>
      <c r="E117" s="1135"/>
      <c r="F117" s="1154"/>
      <c r="G117" s="1135"/>
      <c r="H117" s="1155"/>
      <c r="I117" s="1145"/>
      <c r="J117" s="1009" t="e">
        <f t="shared" si="8"/>
        <v>#DIV/0!</v>
      </c>
      <c r="K117" s="1010" t="e">
        <f t="shared" si="9"/>
        <v>#DIV/0!</v>
      </c>
    </row>
    <row r="118" spans="2:11" s="1038" customFormat="1" ht="15" customHeight="1" outlineLevel="1">
      <c r="B118" s="1120" t="s">
        <v>1350</v>
      </c>
      <c r="C118" s="1121" t="s">
        <v>1351</v>
      </c>
      <c r="D118" s="1129">
        <v>613441</v>
      </c>
      <c r="E118" s="1135"/>
      <c r="F118" s="1154"/>
      <c r="G118" s="1135"/>
      <c r="H118" s="1155"/>
      <c r="I118" s="1145"/>
      <c r="J118" s="1009" t="e">
        <f t="shared" si="8"/>
        <v>#DIV/0!</v>
      </c>
      <c r="K118" s="1010" t="e">
        <f t="shared" si="9"/>
        <v>#DIV/0!</v>
      </c>
    </row>
    <row r="119" spans="2:11" s="1038" customFormat="1" ht="15" customHeight="1" outlineLevel="1">
      <c r="B119" s="1120" t="s">
        <v>1352</v>
      </c>
      <c r="C119" s="1121" t="s">
        <v>1353</v>
      </c>
      <c r="D119" s="1129">
        <v>613451</v>
      </c>
      <c r="E119" s="1135"/>
      <c r="F119" s="1154"/>
      <c r="G119" s="1135"/>
      <c r="H119" s="1155"/>
      <c r="I119" s="1145"/>
      <c r="J119" s="1009" t="e">
        <f t="shared" si="8"/>
        <v>#DIV/0!</v>
      </c>
      <c r="K119" s="1010" t="e">
        <f t="shared" si="9"/>
        <v>#DIV/0!</v>
      </c>
    </row>
    <row r="120" spans="2:11" s="1038" customFormat="1" ht="15" customHeight="1" outlineLevel="1">
      <c r="B120" s="1120" t="s">
        <v>1354</v>
      </c>
      <c r="C120" s="1121" t="s">
        <v>1355</v>
      </c>
      <c r="D120" s="1129">
        <v>613461</v>
      </c>
      <c r="E120" s="1135"/>
      <c r="F120" s="1154"/>
      <c r="G120" s="1135"/>
      <c r="H120" s="1155"/>
      <c r="I120" s="1145"/>
      <c r="J120" s="1009" t="e">
        <f t="shared" si="8"/>
        <v>#DIV/0!</v>
      </c>
      <c r="K120" s="1010" t="e">
        <f t="shared" si="9"/>
        <v>#DIV/0!</v>
      </c>
    </row>
    <row r="121" spans="2:11" s="1038" customFormat="1" ht="15" customHeight="1" outlineLevel="1">
      <c r="B121" s="1120" t="s">
        <v>1356</v>
      </c>
      <c r="C121" s="1121" t="s">
        <v>1357</v>
      </c>
      <c r="D121" s="1129">
        <v>613471</v>
      </c>
      <c r="E121" s="1135"/>
      <c r="F121" s="1154"/>
      <c r="G121" s="1135"/>
      <c r="H121" s="1155"/>
      <c r="I121" s="1145"/>
      <c r="J121" s="1009" t="e">
        <f t="shared" si="8"/>
        <v>#DIV/0!</v>
      </c>
      <c r="K121" s="1010" t="e">
        <f t="shared" si="9"/>
        <v>#DIV/0!</v>
      </c>
    </row>
    <row r="122" spans="2:11" s="1038" customFormat="1" ht="15" customHeight="1" outlineLevel="1">
      <c r="B122" s="1120" t="s">
        <v>1358</v>
      </c>
      <c r="C122" s="1121" t="s">
        <v>1359</v>
      </c>
      <c r="D122" s="1129">
        <v>613472</v>
      </c>
      <c r="E122" s="1135"/>
      <c r="F122" s="1154"/>
      <c r="G122" s="1135"/>
      <c r="H122" s="1155"/>
      <c r="I122" s="1145"/>
      <c r="J122" s="1009" t="e">
        <f t="shared" si="8"/>
        <v>#DIV/0!</v>
      </c>
      <c r="K122" s="1010" t="e">
        <f t="shared" si="9"/>
        <v>#DIV/0!</v>
      </c>
    </row>
    <row r="123" spans="2:11" s="1038" customFormat="1" ht="15" customHeight="1" outlineLevel="1">
      <c r="B123" s="1120" t="s">
        <v>1360</v>
      </c>
      <c r="C123" s="1121" t="s">
        <v>1361</v>
      </c>
      <c r="D123" s="1129">
        <v>613481</v>
      </c>
      <c r="E123" s="1135"/>
      <c r="F123" s="1154"/>
      <c r="G123" s="1135"/>
      <c r="H123" s="1155"/>
      <c r="I123" s="1145"/>
      <c r="J123" s="1009" t="e">
        <f t="shared" si="8"/>
        <v>#DIV/0!</v>
      </c>
      <c r="K123" s="1010" t="e">
        <f t="shared" si="9"/>
        <v>#DIV/0!</v>
      </c>
    </row>
    <row r="124" spans="2:11" s="1038" customFormat="1" ht="15" customHeight="1" outlineLevel="1">
      <c r="B124" s="1120" t="s">
        <v>1362</v>
      </c>
      <c r="C124" s="1121" t="s">
        <v>1363</v>
      </c>
      <c r="D124" s="1129">
        <v>613482</v>
      </c>
      <c r="E124" s="1135"/>
      <c r="F124" s="1154"/>
      <c r="G124" s="1135"/>
      <c r="H124" s="1155"/>
      <c r="I124" s="1145"/>
      <c r="J124" s="1009" t="e">
        <f t="shared" si="8"/>
        <v>#DIV/0!</v>
      </c>
      <c r="K124" s="1010" t="e">
        <f t="shared" si="9"/>
        <v>#DIV/0!</v>
      </c>
    </row>
    <row r="125" spans="2:11" s="1038" customFormat="1" ht="15" customHeight="1" outlineLevel="1">
      <c r="B125" s="1120" t="s">
        <v>1364</v>
      </c>
      <c r="C125" s="1121" t="s">
        <v>1365</v>
      </c>
      <c r="D125" s="1129">
        <v>613483</v>
      </c>
      <c r="E125" s="1135"/>
      <c r="F125" s="1154"/>
      <c r="G125" s="1135"/>
      <c r="H125" s="1155"/>
      <c r="I125" s="1145"/>
      <c r="J125" s="1009" t="e">
        <f t="shared" si="8"/>
        <v>#DIV/0!</v>
      </c>
      <c r="K125" s="1010" t="e">
        <f t="shared" si="9"/>
        <v>#DIV/0!</v>
      </c>
    </row>
    <row r="126" spans="2:11" s="1038" customFormat="1" ht="15" customHeight="1" outlineLevel="1">
      <c r="B126" s="1120" t="s">
        <v>1366</v>
      </c>
      <c r="C126" s="1121" t="s">
        <v>1367</v>
      </c>
      <c r="D126" s="1129">
        <v>613484</v>
      </c>
      <c r="E126" s="1135"/>
      <c r="F126" s="1154"/>
      <c r="G126" s="1135"/>
      <c r="H126" s="1145"/>
      <c r="I126" s="1145"/>
      <c r="J126" s="1009" t="e">
        <f t="shared" si="8"/>
        <v>#DIV/0!</v>
      </c>
      <c r="K126" s="1010" t="e">
        <f t="shared" si="9"/>
        <v>#DIV/0!</v>
      </c>
    </row>
    <row r="127" spans="2:11" s="1038" customFormat="1" ht="15" customHeight="1" outlineLevel="1">
      <c r="B127" s="1120" t="s">
        <v>1368</v>
      </c>
      <c r="C127" s="1121" t="s">
        <v>1369</v>
      </c>
      <c r="D127" s="1129">
        <v>613485</v>
      </c>
      <c r="E127" s="1135"/>
      <c r="F127" s="1154"/>
      <c r="G127" s="1135"/>
      <c r="H127" s="1155"/>
      <c r="I127" s="1145"/>
      <c r="J127" s="1009" t="e">
        <f t="shared" si="8"/>
        <v>#DIV/0!</v>
      </c>
      <c r="K127" s="1010" t="e">
        <f t="shared" si="9"/>
        <v>#DIV/0!</v>
      </c>
    </row>
    <row r="128" spans="2:11" s="1038" customFormat="1" ht="15" customHeight="1" outlineLevel="1">
      <c r="B128" s="1120" t="s">
        <v>1370</v>
      </c>
      <c r="C128" s="1121" t="s">
        <v>1371</v>
      </c>
      <c r="D128" s="1129">
        <v>613486</v>
      </c>
      <c r="E128" s="1135"/>
      <c r="F128" s="1154"/>
      <c r="G128" s="1135"/>
      <c r="H128" s="1155"/>
      <c r="I128" s="1145"/>
      <c r="J128" s="1009" t="e">
        <f t="shared" si="8"/>
        <v>#DIV/0!</v>
      </c>
      <c r="K128" s="1010" t="e">
        <f t="shared" si="9"/>
        <v>#DIV/0!</v>
      </c>
    </row>
    <row r="129" spans="2:11" s="1038" customFormat="1" ht="15" customHeight="1" outlineLevel="1">
      <c r="B129" s="1120" t="s">
        <v>1372</v>
      </c>
      <c r="C129" s="1121" t="s">
        <v>1373</v>
      </c>
      <c r="D129" s="1129">
        <v>613487</v>
      </c>
      <c r="E129" s="1135"/>
      <c r="F129" s="1154"/>
      <c r="G129" s="1135"/>
      <c r="H129" s="1155"/>
      <c r="I129" s="1145"/>
      <c r="J129" s="1009" t="e">
        <f t="shared" si="8"/>
        <v>#DIV/0!</v>
      </c>
      <c r="K129" s="1010" t="e">
        <f t="shared" si="9"/>
        <v>#DIV/0!</v>
      </c>
    </row>
    <row r="130" spans="2:11" s="1038" customFormat="1" ht="15" customHeight="1" outlineLevel="1">
      <c r="B130" s="1120" t="s">
        <v>1374</v>
      </c>
      <c r="C130" s="1121" t="s">
        <v>1375</v>
      </c>
      <c r="D130" s="1129">
        <v>613488</v>
      </c>
      <c r="E130" s="1135"/>
      <c r="F130" s="1154"/>
      <c r="G130" s="1135"/>
      <c r="H130" s="1155"/>
      <c r="I130" s="1145"/>
      <c r="J130" s="1009" t="e">
        <f t="shared" si="8"/>
        <v>#DIV/0!</v>
      </c>
      <c r="K130" s="1010" t="e">
        <f t="shared" si="9"/>
        <v>#DIV/0!</v>
      </c>
    </row>
    <row r="131" spans="2:11" s="1038" customFormat="1" ht="15" customHeight="1" outlineLevel="1">
      <c r="B131" s="1120" t="s">
        <v>1376</v>
      </c>
      <c r="C131" s="1121" t="s">
        <v>1377</v>
      </c>
      <c r="D131" s="1129">
        <v>613489</v>
      </c>
      <c r="E131" s="1135"/>
      <c r="F131" s="1154"/>
      <c r="G131" s="1135"/>
      <c r="H131" s="1155"/>
      <c r="I131" s="1145"/>
      <c r="J131" s="1009" t="e">
        <f t="shared" ref="J131:J194" si="13">(H131/G131)</f>
        <v>#DIV/0!</v>
      </c>
      <c r="K131" s="1010" t="e">
        <f t="shared" ref="K131:K194" si="14">H131/I131</f>
        <v>#DIV/0!</v>
      </c>
    </row>
    <row r="132" spans="2:11" s="1038" customFormat="1" ht="15" customHeight="1" outlineLevel="1">
      <c r="B132" s="1120" t="s">
        <v>1378</v>
      </c>
      <c r="C132" s="1121" t="s">
        <v>1379</v>
      </c>
      <c r="D132" s="1156">
        <v>613491</v>
      </c>
      <c r="E132" s="1135"/>
      <c r="F132" s="1154"/>
      <c r="G132" s="1135"/>
      <c r="H132" s="1155"/>
      <c r="I132" s="1145"/>
      <c r="J132" s="1009" t="e">
        <f t="shared" si="13"/>
        <v>#DIV/0!</v>
      </c>
      <c r="K132" s="1010" t="e">
        <f t="shared" si="14"/>
        <v>#DIV/0!</v>
      </c>
    </row>
    <row r="133" spans="2:11" s="1038" customFormat="1" ht="15" customHeight="1" outlineLevel="1">
      <c r="B133" s="1120" t="s">
        <v>1380</v>
      </c>
      <c r="C133" s="1121" t="s">
        <v>1381</v>
      </c>
      <c r="D133" s="1129">
        <v>613492</v>
      </c>
      <c r="E133" s="1135"/>
      <c r="F133" s="1154"/>
      <c r="G133" s="1135"/>
      <c r="H133" s="1155"/>
      <c r="I133" s="1145"/>
      <c r="J133" s="1009" t="e">
        <f t="shared" si="13"/>
        <v>#DIV/0!</v>
      </c>
      <c r="K133" s="1010" t="e">
        <f t="shared" si="14"/>
        <v>#DIV/0!</v>
      </c>
    </row>
    <row r="134" spans="2:11" s="1038" customFormat="1" ht="15" customHeight="1" outlineLevel="1">
      <c r="B134" s="1120" t="s">
        <v>1382</v>
      </c>
      <c r="C134" s="1121" t="s">
        <v>1383</v>
      </c>
      <c r="D134" s="1129">
        <v>613493</v>
      </c>
      <c r="E134" s="1135"/>
      <c r="F134" s="1154"/>
      <c r="G134" s="1135"/>
      <c r="H134" s="1155"/>
      <c r="I134" s="1145"/>
      <c r="J134" s="1009" t="e">
        <f t="shared" si="13"/>
        <v>#DIV/0!</v>
      </c>
      <c r="K134" s="1010" t="e">
        <f t="shared" si="14"/>
        <v>#DIV/0!</v>
      </c>
    </row>
    <row r="135" spans="2:11" s="1017" customFormat="1" ht="15" customHeight="1">
      <c r="B135" s="1026">
        <v>11</v>
      </c>
      <c r="C135" s="1000" t="s">
        <v>297</v>
      </c>
      <c r="D135" s="1001">
        <v>613500</v>
      </c>
      <c r="E135" s="1002">
        <f>SUM(E136:E144)</f>
        <v>0</v>
      </c>
      <c r="F135" s="1002">
        <f t="shared" ref="F135:I135" si="15">SUM(F136:F144)</f>
        <v>0</v>
      </c>
      <c r="G135" s="1002">
        <f t="shared" si="15"/>
        <v>0</v>
      </c>
      <c r="H135" s="1003">
        <f t="shared" si="15"/>
        <v>0</v>
      </c>
      <c r="I135" s="1003">
        <f t="shared" si="15"/>
        <v>0</v>
      </c>
      <c r="J135" s="1040" t="e">
        <f t="shared" si="1"/>
        <v>#DIV/0!</v>
      </c>
      <c r="K135" s="1041" t="e">
        <f t="shared" si="2"/>
        <v>#DIV/0!</v>
      </c>
    </row>
    <row r="136" spans="2:11" s="1017" customFormat="1" ht="15" customHeight="1" outlineLevel="1">
      <c r="B136" s="1138" t="s">
        <v>1384</v>
      </c>
      <c r="C136" s="1121" t="s">
        <v>1385</v>
      </c>
      <c r="D136" s="1129">
        <v>613511</v>
      </c>
      <c r="E136" s="1157"/>
      <c r="F136" s="1158"/>
      <c r="G136" s="1157"/>
      <c r="H136" s="1159"/>
      <c r="I136" s="1126"/>
      <c r="J136" s="1009" t="e">
        <f t="shared" si="13"/>
        <v>#DIV/0!</v>
      </c>
      <c r="K136" s="1010" t="e">
        <f t="shared" si="14"/>
        <v>#DIV/0!</v>
      </c>
    </row>
    <row r="137" spans="2:11" s="1017" customFormat="1" ht="15" customHeight="1" outlineLevel="1">
      <c r="B137" s="1138" t="s">
        <v>1386</v>
      </c>
      <c r="C137" s="1121" t="s">
        <v>1387</v>
      </c>
      <c r="D137" s="1129">
        <v>613512</v>
      </c>
      <c r="E137" s="1160"/>
      <c r="F137" s="1158"/>
      <c r="G137" s="1160"/>
      <c r="H137" s="1140"/>
      <c r="I137" s="1126"/>
      <c r="J137" s="1009" t="e">
        <f t="shared" si="13"/>
        <v>#DIV/0!</v>
      </c>
      <c r="K137" s="1010" t="e">
        <f t="shared" si="14"/>
        <v>#DIV/0!</v>
      </c>
    </row>
    <row r="138" spans="2:11" s="1017" customFormat="1" ht="15" customHeight="1" outlineLevel="1">
      <c r="B138" s="1138" t="s">
        <v>1388</v>
      </c>
      <c r="C138" s="1121" t="s">
        <v>1389</v>
      </c>
      <c r="D138" s="1129">
        <v>613513</v>
      </c>
      <c r="E138" s="1160"/>
      <c r="F138" s="1158"/>
      <c r="G138" s="1160"/>
      <c r="H138" s="1140"/>
      <c r="I138" s="1126"/>
      <c r="J138" s="1009" t="e">
        <f t="shared" si="13"/>
        <v>#DIV/0!</v>
      </c>
      <c r="K138" s="1010" t="e">
        <f t="shared" si="14"/>
        <v>#DIV/0!</v>
      </c>
    </row>
    <row r="139" spans="2:11" s="1017" customFormat="1" ht="15" customHeight="1" outlineLevel="1">
      <c r="B139" s="1138" t="s">
        <v>1390</v>
      </c>
      <c r="C139" s="1121" t="s">
        <v>1391</v>
      </c>
      <c r="D139" s="1129">
        <v>613514</v>
      </c>
      <c r="E139" s="1160"/>
      <c r="F139" s="1158"/>
      <c r="G139" s="1160"/>
      <c r="H139" s="1159"/>
      <c r="I139" s="1126"/>
      <c r="J139" s="1009" t="e">
        <f t="shared" si="13"/>
        <v>#DIV/0!</v>
      </c>
      <c r="K139" s="1010" t="e">
        <f t="shared" si="14"/>
        <v>#DIV/0!</v>
      </c>
    </row>
    <row r="140" spans="2:11" s="1017" customFormat="1" ht="15" customHeight="1" outlineLevel="1">
      <c r="B140" s="1138" t="s">
        <v>1392</v>
      </c>
      <c r="C140" s="1121" t="s">
        <v>1393</v>
      </c>
      <c r="D140" s="1129">
        <v>613521</v>
      </c>
      <c r="E140" s="1160"/>
      <c r="F140" s="1158"/>
      <c r="G140" s="1160"/>
      <c r="H140" s="1140"/>
      <c r="I140" s="1126"/>
      <c r="J140" s="1009" t="e">
        <f t="shared" si="13"/>
        <v>#DIV/0!</v>
      </c>
      <c r="K140" s="1010" t="e">
        <f t="shared" si="14"/>
        <v>#DIV/0!</v>
      </c>
    </row>
    <row r="141" spans="2:11" s="1017" customFormat="1" ht="15" customHeight="1" outlineLevel="1">
      <c r="B141" s="1138" t="s">
        <v>1394</v>
      </c>
      <c r="C141" s="1121" t="s">
        <v>1395</v>
      </c>
      <c r="D141" s="1129">
        <v>613522</v>
      </c>
      <c r="E141" s="1160"/>
      <c r="F141" s="1158"/>
      <c r="G141" s="1160"/>
      <c r="H141" s="1159"/>
      <c r="I141" s="1126"/>
      <c r="J141" s="1009" t="e">
        <f t="shared" si="13"/>
        <v>#DIV/0!</v>
      </c>
      <c r="K141" s="1010" t="e">
        <f t="shared" si="14"/>
        <v>#DIV/0!</v>
      </c>
    </row>
    <row r="142" spans="2:11" s="1017" customFormat="1" ht="15" customHeight="1" outlineLevel="1">
      <c r="B142" s="1138" t="s">
        <v>1396</v>
      </c>
      <c r="C142" s="1121" t="s">
        <v>1397</v>
      </c>
      <c r="D142" s="1129">
        <v>613523</v>
      </c>
      <c r="E142" s="1160"/>
      <c r="F142" s="1158"/>
      <c r="G142" s="1160"/>
      <c r="H142" s="1140"/>
      <c r="I142" s="1126"/>
      <c r="J142" s="1009" t="e">
        <f t="shared" si="13"/>
        <v>#DIV/0!</v>
      </c>
      <c r="K142" s="1010" t="e">
        <f t="shared" si="14"/>
        <v>#DIV/0!</v>
      </c>
    </row>
    <row r="143" spans="2:11" s="1017" customFormat="1" ht="15" customHeight="1" outlineLevel="1">
      <c r="B143" s="1138" t="s">
        <v>1398</v>
      </c>
      <c r="C143" s="1121" t="s">
        <v>1399</v>
      </c>
      <c r="D143" s="1129">
        <v>613524</v>
      </c>
      <c r="E143" s="1160"/>
      <c r="F143" s="1158"/>
      <c r="G143" s="1160"/>
      <c r="H143" s="1140"/>
      <c r="I143" s="1126"/>
      <c r="J143" s="1009" t="e">
        <f t="shared" si="13"/>
        <v>#DIV/0!</v>
      </c>
      <c r="K143" s="1010" t="e">
        <f t="shared" si="14"/>
        <v>#DIV/0!</v>
      </c>
    </row>
    <row r="144" spans="2:11" s="1017" customFormat="1" ht="15" customHeight="1" outlineLevel="1">
      <c r="B144" s="1138" t="s">
        <v>1400</v>
      </c>
      <c r="C144" s="1121" t="s">
        <v>1401</v>
      </c>
      <c r="D144" s="1129">
        <v>613525</v>
      </c>
      <c r="E144" s="1160"/>
      <c r="F144" s="1158"/>
      <c r="G144" s="1160"/>
      <c r="H144" s="1159"/>
      <c r="I144" s="1126"/>
      <c r="J144" s="1009" t="e">
        <f t="shared" si="13"/>
        <v>#DIV/0!</v>
      </c>
      <c r="K144" s="1010" t="e">
        <f t="shared" si="14"/>
        <v>#DIV/0!</v>
      </c>
    </row>
    <row r="145" spans="2:11" s="990" customFormat="1" ht="15" customHeight="1">
      <c r="B145" s="1161">
        <v>12</v>
      </c>
      <c r="C145" s="1162" t="s">
        <v>42</v>
      </c>
      <c r="D145" s="1161">
        <v>613600</v>
      </c>
      <c r="E145" s="1163">
        <f>SUM(E146:E155)</f>
        <v>0</v>
      </c>
      <c r="F145" s="1163">
        <f t="shared" ref="F145:I145" si="16">SUM(F146:F155)</f>
        <v>0</v>
      </c>
      <c r="G145" s="1163">
        <f t="shared" si="16"/>
        <v>0</v>
      </c>
      <c r="H145" s="1141">
        <f t="shared" si="16"/>
        <v>0</v>
      </c>
      <c r="I145" s="1141">
        <f t="shared" si="16"/>
        <v>1200</v>
      </c>
      <c r="J145" s="1004" t="e">
        <f t="shared" si="1"/>
        <v>#DIV/0!</v>
      </c>
      <c r="K145" s="1005">
        <f t="shared" si="2"/>
        <v>0</v>
      </c>
    </row>
    <row r="146" spans="2:11" s="1017" customFormat="1" ht="15" customHeight="1" outlineLevel="1">
      <c r="B146" s="1120" t="s">
        <v>1402</v>
      </c>
      <c r="C146" s="1121" t="s">
        <v>1403</v>
      </c>
      <c r="D146" s="1129">
        <v>613611</v>
      </c>
      <c r="E146" s="1133"/>
      <c r="F146" s="1124"/>
      <c r="G146" s="1133"/>
      <c r="H146" s="1125"/>
      <c r="I146" s="1126">
        <v>1200</v>
      </c>
      <c r="J146" s="1009" t="e">
        <f t="shared" si="13"/>
        <v>#DIV/0!</v>
      </c>
      <c r="K146" s="1010">
        <f t="shared" si="14"/>
        <v>0</v>
      </c>
    </row>
    <row r="147" spans="2:11" s="1017" customFormat="1" ht="15" customHeight="1" outlineLevel="1">
      <c r="B147" s="1120" t="s">
        <v>1404</v>
      </c>
      <c r="C147" s="1121" t="s">
        <v>1405</v>
      </c>
      <c r="D147" s="1129">
        <v>613612</v>
      </c>
      <c r="E147" s="1135"/>
      <c r="F147" s="1124"/>
      <c r="G147" s="1135"/>
      <c r="H147" s="1127"/>
      <c r="I147" s="1126"/>
      <c r="J147" s="1009" t="e">
        <f t="shared" si="13"/>
        <v>#DIV/0!</v>
      </c>
      <c r="K147" s="1010" t="e">
        <f t="shared" si="14"/>
        <v>#DIV/0!</v>
      </c>
    </row>
    <row r="148" spans="2:11" s="1017" customFormat="1" ht="15" customHeight="1" outlineLevel="1">
      <c r="B148" s="1120" t="s">
        <v>1406</v>
      </c>
      <c r="C148" s="1121" t="s">
        <v>1407</v>
      </c>
      <c r="D148" s="1129">
        <v>613613</v>
      </c>
      <c r="E148" s="1135"/>
      <c r="F148" s="1124"/>
      <c r="G148" s="1135"/>
      <c r="H148" s="1125"/>
      <c r="I148" s="1126"/>
      <c r="J148" s="1009" t="e">
        <f t="shared" si="13"/>
        <v>#DIV/0!</v>
      </c>
      <c r="K148" s="1010" t="e">
        <f t="shared" si="14"/>
        <v>#DIV/0!</v>
      </c>
    </row>
    <row r="149" spans="2:11" s="1017" customFormat="1" ht="15" customHeight="1" outlineLevel="1">
      <c r="B149" s="1120" t="s">
        <v>1408</v>
      </c>
      <c r="C149" s="1121" t="s">
        <v>1409</v>
      </c>
      <c r="D149" s="1129">
        <v>613614</v>
      </c>
      <c r="E149" s="1135"/>
      <c r="F149" s="1124"/>
      <c r="G149" s="1135"/>
      <c r="H149" s="1125"/>
      <c r="I149" s="1126"/>
      <c r="J149" s="1009" t="e">
        <f t="shared" si="13"/>
        <v>#DIV/0!</v>
      </c>
      <c r="K149" s="1010" t="e">
        <f t="shared" si="14"/>
        <v>#DIV/0!</v>
      </c>
    </row>
    <row r="150" spans="2:11" s="1017" customFormat="1" ht="15" customHeight="1" outlineLevel="1">
      <c r="B150" s="1120" t="s">
        <v>1410</v>
      </c>
      <c r="C150" s="1121" t="s">
        <v>1411</v>
      </c>
      <c r="D150" s="1129">
        <v>613615</v>
      </c>
      <c r="E150" s="1135"/>
      <c r="F150" s="1124"/>
      <c r="G150" s="1135"/>
      <c r="H150" s="1127"/>
      <c r="I150" s="1126"/>
      <c r="J150" s="1009" t="e">
        <f t="shared" si="13"/>
        <v>#DIV/0!</v>
      </c>
      <c r="K150" s="1010" t="e">
        <f t="shared" si="14"/>
        <v>#DIV/0!</v>
      </c>
    </row>
    <row r="151" spans="2:11" s="1017" customFormat="1" ht="15" customHeight="1" outlineLevel="1">
      <c r="B151" s="1120" t="s">
        <v>1412</v>
      </c>
      <c r="C151" s="1121" t="s">
        <v>1413</v>
      </c>
      <c r="D151" s="1129">
        <v>613616</v>
      </c>
      <c r="E151" s="1135"/>
      <c r="F151" s="1124"/>
      <c r="G151" s="1135"/>
      <c r="H151" s="1127"/>
      <c r="I151" s="1126"/>
      <c r="J151" s="1009" t="e">
        <f t="shared" si="13"/>
        <v>#DIV/0!</v>
      </c>
      <c r="K151" s="1010" t="e">
        <f t="shared" si="14"/>
        <v>#DIV/0!</v>
      </c>
    </row>
    <row r="152" spans="2:11" s="1017" customFormat="1" ht="15" customHeight="1" outlineLevel="1">
      <c r="B152" s="1120" t="s">
        <v>1414</v>
      </c>
      <c r="C152" s="1121" t="s">
        <v>1415</v>
      </c>
      <c r="D152" s="1129">
        <v>613621</v>
      </c>
      <c r="E152" s="1135"/>
      <c r="F152" s="1124"/>
      <c r="G152" s="1135"/>
      <c r="H152" s="1127"/>
      <c r="I152" s="1126"/>
      <c r="J152" s="1009" t="e">
        <f t="shared" si="13"/>
        <v>#DIV/0!</v>
      </c>
      <c r="K152" s="1010" t="e">
        <f t="shared" si="14"/>
        <v>#DIV/0!</v>
      </c>
    </row>
    <row r="153" spans="2:11" s="1017" customFormat="1" ht="15" customHeight="1" outlineLevel="1">
      <c r="B153" s="1120" t="s">
        <v>1416</v>
      </c>
      <c r="C153" s="1121" t="s">
        <v>1417</v>
      </c>
      <c r="D153" s="1129">
        <v>613622</v>
      </c>
      <c r="E153" s="1135"/>
      <c r="F153" s="1124"/>
      <c r="G153" s="1135"/>
      <c r="H153" s="1127"/>
      <c r="I153" s="1126"/>
      <c r="J153" s="1009" t="e">
        <f t="shared" si="13"/>
        <v>#DIV/0!</v>
      </c>
      <c r="K153" s="1010" t="e">
        <f t="shared" si="14"/>
        <v>#DIV/0!</v>
      </c>
    </row>
    <row r="154" spans="2:11" s="1017" customFormat="1" ht="15" customHeight="1" outlineLevel="1">
      <c r="B154" s="1120" t="s">
        <v>1418</v>
      </c>
      <c r="C154" s="1121" t="s">
        <v>1419</v>
      </c>
      <c r="D154" s="1129">
        <v>613623</v>
      </c>
      <c r="E154" s="1135"/>
      <c r="F154" s="1124"/>
      <c r="G154" s="1135"/>
      <c r="H154" s="1127"/>
      <c r="I154" s="1126"/>
      <c r="J154" s="1009" t="e">
        <f t="shared" si="13"/>
        <v>#DIV/0!</v>
      </c>
      <c r="K154" s="1010" t="e">
        <f t="shared" si="14"/>
        <v>#DIV/0!</v>
      </c>
    </row>
    <row r="155" spans="2:11" s="1017" customFormat="1" ht="15" customHeight="1" outlineLevel="1">
      <c r="B155" s="1120" t="s">
        <v>1420</v>
      </c>
      <c r="C155" s="1121" t="s">
        <v>1421</v>
      </c>
      <c r="D155" s="1129">
        <v>613624</v>
      </c>
      <c r="E155" s="1135"/>
      <c r="F155" s="1124"/>
      <c r="G155" s="1135"/>
      <c r="H155" s="1127"/>
      <c r="I155" s="1126"/>
      <c r="J155" s="1009" t="e">
        <f t="shared" si="13"/>
        <v>#DIV/0!</v>
      </c>
      <c r="K155" s="1010" t="e">
        <f t="shared" si="14"/>
        <v>#DIV/0!</v>
      </c>
    </row>
    <row r="156" spans="2:11" s="990" customFormat="1" ht="15" customHeight="1">
      <c r="B156" s="1042">
        <v>13</v>
      </c>
      <c r="C156" s="1043" t="s">
        <v>296</v>
      </c>
      <c r="D156" s="1044">
        <v>613700</v>
      </c>
      <c r="E156" s="1002">
        <f>SUM(E157:E169)</f>
        <v>0</v>
      </c>
      <c r="F156" s="1002">
        <f t="shared" ref="F156:I156" si="17">SUM(F157:F169)</f>
        <v>0</v>
      </c>
      <c r="G156" s="1002">
        <f t="shared" si="17"/>
        <v>0</v>
      </c>
      <c r="H156" s="1003">
        <f t="shared" si="17"/>
        <v>0</v>
      </c>
      <c r="I156" s="1003">
        <f t="shared" si="17"/>
        <v>0</v>
      </c>
      <c r="J156" s="1004" t="e">
        <f t="shared" si="1"/>
        <v>#DIV/0!</v>
      </c>
      <c r="K156" s="1005" t="e">
        <f t="shared" si="2"/>
        <v>#DIV/0!</v>
      </c>
    </row>
    <row r="157" spans="2:11" s="1017" customFormat="1" ht="15" customHeight="1" outlineLevel="1">
      <c r="B157" s="1138" t="s">
        <v>1422</v>
      </c>
      <c r="C157" s="1121" t="s">
        <v>1423</v>
      </c>
      <c r="D157" s="1129">
        <v>613711</v>
      </c>
      <c r="E157" s="1157"/>
      <c r="F157" s="1164"/>
      <c r="G157" s="1157"/>
      <c r="H157" s="1159"/>
      <c r="I157" s="1126"/>
      <c r="J157" s="1009" t="e">
        <f t="shared" si="13"/>
        <v>#DIV/0!</v>
      </c>
      <c r="K157" s="1010" t="e">
        <f t="shared" si="14"/>
        <v>#DIV/0!</v>
      </c>
    </row>
    <row r="158" spans="2:11" s="1017" customFormat="1" ht="15" customHeight="1" outlineLevel="1">
      <c r="B158" s="1138" t="s">
        <v>1424</v>
      </c>
      <c r="C158" s="1121" t="s">
        <v>1425</v>
      </c>
      <c r="D158" s="1129">
        <v>613712</v>
      </c>
      <c r="E158" s="1160"/>
      <c r="F158" s="1164"/>
      <c r="G158" s="1160"/>
      <c r="H158" s="1140"/>
      <c r="I158" s="1126"/>
      <c r="J158" s="1009" t="e">
        <f t="shared" si="13"/>
        <v>#DIV/0!</v>
      </c>
      <c r="K158" s="1010" t="e">
        <f t="shared" si="14"/>
        <v>#DIV/0!</v>
      </c>
    </row>
    <row r="159" spans="2:11" s="1017" customFormat="1" ht="15" customHeight="1" outlineLevel="1">
      <c r="B159" s="1138" t="s">
        <v>1426</v>
      </c>
      <c r="C159" s="1121" t="s">
        <v>1427</v>
      </c>
      <c r="D159" s="1129">
        <v>613713</v>
      </c>
      <c r="E159" s="1160"/>
      <c r="F159" s="1164"/>
      <c r="G159" s="1160"/>
      <c r="H159" s="1140"/>
      <c r="I159" s="1126"/>
      <c r="J159" s="1009" t="e">
        <f t="shared" si="13"/>
        <v>#DIV/0!</v>
      </c>
      <c r="K159" s="1010" t="e">
        <f t="shared" si="14"/>
        <v>#DIV/0!</v>
      </c>
    </row>
    <row r="160" spans="2:11" s="1017" customFormat="1" ht="15" customHeight="1" outlineLevel="1">
      <c r="B160" s="1138" t="s">
        <v>1428</v>
      </c>
      <c r="C160" s="1121" t="s">
        <v>1429</v>
      </c>
      <c r="D160" s="1129">
        <v>613714</v>
      </c>
      <c r="E160" s="1160"/>
      <c r="F160" s="1164"/>
      <c r="G160" s="1160"/>
      <c r="H160" s="1159"/>
      <c r="I160" s="1126"/>
      <c r="J160" s="1009" t="e">
        <f t="shared" si="13"/>
        <v>#DIV/0!</v>
      </c>
      <c r="K160" s="1010" t="e">
        <f t="shared" si="14"/>
        <v>#DIV/0!</v>
      </c>
    </row>
    <row r="161" spans="2:11" s="1017" customFormat="1" ht="15" customHeight="1" outlineLevel="1">
      <c r="B161" s="1138" t="s">
        <v>1430</v>
      </c>
      <c r="C161" s="1121" t="s">
        <v>1431</v>
      </c>
      <c r="D161" s="1129">
        <v>613718</v>
      </c>
      <c r="E161" s="1160"/>
      <c r="F161" s="1164"/>
      <c r="G161" s="1160"/>
      <c r="H161" s="1140"/>
      <c r="I161" s="1126"/>
      <c r="J161" s="1009" t="e">
        <f t="shared" si="13"/>
        <v>#DIV/0!</v>
      </c>
      <c r="K161" s="1010" t="e">
        <f t="shared" si="14"/>
        <v>#DIV/0!</v>
      </c>
    </row>
    <row r="162" spans="2:11" s="1017" customFormat="1" ht="15" customHeight="1" outlineLevel="1">
      <c r="B162" s="1138" t="s">
        <v>1432</v>
      </c>
      <c r="C162" s="1121" t="s">
        <v>1433</v>
      </c>
      <c r="D162" s="1129">
        <v>613721</v>
      </c>
      <c r="E162" s="1160"/>
      <c r="F162" s="1164"/>
      <c r="G162" s="1160"/>
      <c r="H162" s="1159"/>
      <c r="I162" s="1126"/>
      <c r="J162" s="1009" t="e">
        <f t="shared" si="13"/>
        <v>#DIV/0!</v>
      </c>
      <c r="K162" s="1010" t="e">
        <f t="shared" si="14"/>
        <v>#DIV/0!</v>
      </c>
    </row>
    <row r="163" spans="2:11" s="1017" customFormat="1" ht="15" customHeight="1" outlineLevel="1">
      <c r="B163" s="1138" t="s">
        <v>1434</v>
      </c>
      <c r="C163" s="1121" t="s">
        <v>1435</v>
      </c>
      <c r="D163" s="1129">
        <v>613722</v>
      </c>
      <c r="E163" s="1160"/>
      <c r="F163" s="1164"/>
      <c r="G163" s="1160"/>
      <c r="H163" s="1140"/>
      <c r="I163" s="1126"/>
      <c r="J163" s="1009" t="e">
        <f t="shared" si="13"/>
        <v>#DIV/0!</v>
      </c>
      <c r="K163" s="1010" t="e">
        <f t="shared" si="14"/>
        <v>#DIV/0!</v>
      </c>
    </row>
    <row r="164" spans="2:11" s="1017" customFormat="1" ht="15" customHeight="1" outlineLevel="1">
      <c r="B164" s="1138" t="s">
        <v>1436</v>
      </c>
      <c r="C164" s="1121" t="s">
        <v>1437</v>
      </c>
      <c r="D164" s="1129">
        <v>613723</v>
      </c>
      <c r="E164" s="1160"/>
      <c r="F164" s="1164"/>
      <c r="G164" s="1160"/>
      <c r="H164" s="1140"/>
      <c r="I164" s="1126"/>
      <c r="J164" s="1009" t="e">
        <f t="shared" si="13"/>
        <v>#DIV/0!</v>
      </c>
      <c r="K164" s="1010" t="e">
        <f t="shared" si="14"/>
        <v>#DIV/0!</v>
      </c>
    </row>
    <row r="165" spans="2:11" s="1017" customFormat="1" ht="15" customHeight="1" outlineLevel="1">
      <c r="B165" s="1138" t="s">
        <v>1438</v>
      </c>
      <c r="C165" s="1121" t="s">
        <v>1439</v>
      </c>
      <c r="D165" s="1129">
        <v>613724</v>
      </c>
      <c r="E165" s="1160"/>
      <c r="F165" s="1164"/>
      <c r="G165" s="1160"/>
      <c r="H165" s="1159"/>
      <c r="I165" s="1126"/>
      <c r="J165" s="1009" t="e">
        <f t="shared" si="13"/>
        <v>#DIV/0!</v>
      </c>
      <c r="K165" s="1010" t="e">
        <f t="shared" si="14"/>
        <v>#DIV/0!</v>
      </c>
    </row>
    <row r="166" spans="2:11" s="1017" customFormat="1" ht="15" customHeight="1" outlineLevel="1">
      <c r="B166" s="1138" t="s">
        <v>1440</v>
      </c>
      <c r="C166" s="1121" t="s">
        <v>1441</v>
      </c>
      <c r="D166" s="1129">
        <v>613725</v>
      </c>
      <c r="E166" s="1160"/>
      <c r="F166" s="1164"/>
      <c r="G166" s="1160"/>
      <c r="H166" s="1159"/>
      <c r="I166" s="1126"/>
      <c r="J166" s="1009" t="e">
        <f t="shared" si="13"/>
        <v>#DIV/0!</v>
      </c>
      <c r="K166" s="1010" t="e">
        <f t="shared" si="14"/>
        <v>#DIV/0!</v>
      </c>
    </row>
    <row r="167" spans="2:11" s="1017" customFormat="1" ht="15" customHeight="1" outlineLevel="1">
      <c r="B167" s="1138" t="s">
        <v>1442</v>
      </c>
      <c r="C167" s="1121" t="s">
        <v>1443</v>
      </c>
      <c r="D167" s="1129">
        <v>613726</v>
      </c>
      <c r="E167" s="1160"/>
      <c r="F167" s="1164"/>
      <c r="G167" s="1160"/>
      <c r="H167" s="1140"/>
      <c r="I167" s="1126"/>
      <c r="J167" s="1009" t="e">
        <f t="shared" si="13"/>
        <v>#DIV/0!</v>
      </c>
      <c r="K167" s="1010" t="e">
        <f t="shared" si="14"/>
        <v>#DIV/0!</v>
      </c>
    </row>
    <row r="168" spans="2:11" s="1017" customFormat="1" ht="15" customHeight="1" outlineLevel="1">
      <c r="B168" s="1138" t="s">
        <v>1444</v>
      </c>
      <c r="C168" s="1121" t="s">
        <v>1445</v>
      </c>
      <c r="D168" s="1129">
        <v>613727</v>
      </c>
      <c r="E168" s="1160"/>
      <c r="F168" s="1164"/>
      <c r="G168" s="1160"/>
      <c r="H168" s="1159"/>
      <c r="I168" s="1126"/>
      <c r="J168" s="1009" t="e">
        <f t="shared" si="13"/>
        <v>#DIV/0!</v>
      </c>
      <c r="K168" s="1010" t="e">
        <f t="shared" si="14"/>
        <v>#DIV/0!</v>
      </c>
    </row>
    <row r="169" spans="2:11" s="1017" customFormat="1" ht="15" customHeight="1" outlineLevel="1">
      <c r="B169" s="1138" t="s">
        <v>1446</v>
      </c>
      <c r="C169" s="1121" t="s">
        <v>1447</v>
      </c>
      <c r="D169" s="1129">
        <v>613728</v>
      </c>
      <c r="E169" s="1165"/>
      <c r="F169" s="1164"/>
      <c r="G169" s="1165"/>
      <c r="H169" s="1159"/>
      <c r="I169" s="1126"/>
      <c r="J169" s="1009" t="e">
        <f t="shared" si="13"/>
        <v>#DIV/0!</v>
      </c>
      <c r="K169" s="1010" t="e">
        <f t="shared" si="14"/>
        <v>#DIV/0!</v>
      </c>
    </row>
    <row r="170" spans="2:11" s="990" customFormat="1" ht="25.5" customHeight="1">
      <c r="B170" s="999">
        <v>14</v>
      </c>
      <c r="C170" s="1000" t="s">
        <v>295</v>
      </c>
      <c r="D170" s="1001">
        <v>613800</v>
      </c>
      <c r="E170" s="1002">
        <f>SUM(E171:E179)</f>
        <v>0</v>
      </c>
      <c r="F170" s="1002">
        <f t="shared" ref="F170:I170" si="18">SUM(F171:F179)</f>
        <v>0</v>
      </c>
      <c r="G170" s="1002">
        <f t="shared" si="18"/>
        <v>0</v>
      </c>
      <c r="H170" s="1003">
        <f t="shared" si="18"/>
        <v>0</v>
      </c>
      <c r="I170" s="1003">
        <f t="shared" si="18"/>
        <v>0</v>
      </c>
      <c r="J170" s="1004" t="e">
        <f t="shared" si="1"/>
        <v>#DIV/0!</v>
      </c>
      <c r="K170" s="1005" t="e">
        <f t="shared" si="2"/>
        <v>#DIV/0!</v>
      </c>
    </row>
    <row r="171" spans="2:11" ht="15" customHeight="1" outlineLevel="1">
      <c r="B171" s="1120" t="s">
        <v>1448</v>
      </c>
      <c r="C171" s="1121" t="s">
        <v>1449</v>
      </c>
      <c r="D171" s="1129">
        <v>613811</v>
      </c>
      <c r="E171" s="1157"/>
      <c r="F171" s="1164"/>
      <c r="G171" s="1157"/>
      <c r="H171" s="1166"/>
      <c r="I171" s="1126"/>
      <c r="J171" s="1009" t="e">
        <f t="shared" si="13"/>
        <v>#DIV/0!</v>
      </c>
      <c r="K171" s="1010" t="e">
        <f t="shared" si="14"/>
        <v>#DIV/0!</v>
      </c>
    </row>
    <row r="172" spans="2:11" ht="15" customHeight="1" outlineLevel="1">
      <c r="B172" s="1120" t="s">
        <v>1450</v>
      </c>
      <c r="C172" s="1121" t="s">
        <v>1451</v>
      </c>
      <c r="D172" s="1129">
        <v>613812</v>
      </c>
      <c r="E172" s="1160"/>
      <c r="F172" s="1164"/>
      <c r="G172" s="1160"/>
      <c r="H172" s="1166"/>
      <c r="I172" s="1126"/>
      <c r="J172" s="1009" t="e">
        <f t="shared" si="13"/>
        <v>#DIV/0!</v>
      </c>
      <c r="K172" s="1010" t="e">
        <f t="shared" si="14"/>
        <v>#DIV/0!</v>
      </c>
    </row>
    <row r="173" spans="2:11" ht="15" customHeight="1" outlineLevel="1">
      <c r="B173" s="1120" t="s">
        <v>1452</v>
      </c>
      <c r="C173" s="1121" t="s">
        <v>1453</v>
      </c>
      <c r="D173" s="1129">
        <v>613813</v>
      </c>
      <c r="E173" s="1160"/>
      <c r="F173" s="1164"/>
      <c r="G173" s="1160"/>
      <c r="H173" s="1126"/>
      <c r="I173" s="1126"/>
      <c r="J173" s="1009" t="e">
        <f t="shared" si="13"/>
        <v>#DIV/0!</v>
      </c>
      <c r="K173" s="1010" t="e">
        <f t="shared" si="14"/>
        <v>#DIV/0!</v>
      </c>
    </row>
    <row r="174" spans="2:11" ht="15" customHeight="1" outlineLevel="1">
      <c r="B174" s="1120" t="s">
        <v>1454</v>
      </c>
      <c r="C174" s="1121" t="s">
        <v>1455</v>
      </c>
      <c r="D174" s="1129">
        <v>613814</v>
      </c>
      <c r="E174" s="1160"/>
      <c r="F174" s="1164"/>
      <c r="G174" s="1160"/>
      <c r="H174" s="1166"/>
      <c r="I174" s="1126"/>
      <c r="J174" s="1009" t="e">
        <f t="shared" si="13"/>
        <v>#DIV/0!</v>
      </c>
      <c r="K174" s="1010" t="e">
        <f t="shared" si="14"/>
        <v>#DIV/0!</v>
      </c>
    </row>
    <row r="175" spans="2:11" ht="15" customHeight="1" outlineLevel="1">
      <c r="B175" s="1120" t="s">
        <v>1456</v>
      </c>
      <c r="C175" s="1121" t="s">
        <v>1457</v>
      </c>
      <c r="D175" s="1129">
        <v>613815</v>
      </c>
      <c r="E175" s="1160"/>
      <c r="F175" s="1164"/>
      <c r="G175" s="1160"/>
      <c r="H175" s="1126"/>
      <c r="I175" s="1126"/>
      <c r="J175" s="1009" t="e">
        <f t="shared" si="13"/>
        <v>#DIV/0!</v>
      </c>
      <c r="K175" s="1010" t="e">
        <f t="shared" si="14"/>
        <v>#DIV/0!</v>
      </c>
    </row>
    <row r="176" spans="2:11" ht="15" customHeight="1" outlineLevel="1">
      <c r="B176" s="1120" t="s">
        <v>1458</v>
      </c>
      <c r="C176" s="1121" t="s">
        <v>1459</v>
      </c>
      <c r="D176" s="1129">
        <v>613816</v>
      </c>
      <c r="E176" s="1160"/>
      <c r="F176" s="1164"/>
      <c r="G176" s="1160"/>
      <c r="H176" s="1166"/>
      <c r="I176" s="1126"/>
      <c r="J176" s="1009" t="e">
        <f t="shared" si="13"/>
        <v>#DIV/0!</v>
      </c>
      <c r="K176" s="1010" t="e">
        <f t="shared" si="14"/>
        <v>#DIV/0!</v>
      </c>
    </row>
    <row r="177" spans="2:11" ht="15" customHeight="1" outlineLevel="1">
      <c r="B177" s="1120" t="s">
        <v>1460</v>
      </c>
      <c r="C177" s="1121" t="s">
        <v>1461</v>
      </c>
      <c r="D177" s="1129">
        <v>613821</v>
      </c>
      <c r="E177" s="1160"/>
      <c r="F177" s="1164"/>
      <c r="G177" s="1160"/>
      <c r="H177" s="1166"/>
      <c r="I177" s="1126"/>
      <c r="J177" s="1009" t="e">
        <f t="shared" si="13"/>
        <v>#DIV/0!</v>
      </c>
      <c r="K177" s="1010" t="e">
        <f t="shared" si="14"/>
        <v>#DIV/0!</v>
      </c>
    </row>
    <row r="178" spans="2:11" ht="15" customHeight="1" outlineLevel="1">
      <c r="B178" s="1120" t="s">
        <v>1462</v>
      </c>
      <c r="C178" s="1121" t="s">
        <v>1463</v>
      </c>
      <c r="D178" s="1129">
        <v>613822</v>
      </c>
      <c r="E178" s="1160"/>
      <c r="F178" s="1164"/>
      <c r="G178" s="1160"/>
      <c r="H178" s="1166"/>
      <c r="I178" s="1126"/>
      <c r="J178" s="1009" t="e">
        <f t="shared" si="13"/>
        <v>#DIV/0!</v>
      </c>
      <c r="K178" s="1010" t="e">
        <f t="shared" si="14"/>
        <v>#DIV/0!</v>
      </c>
    </row>
    <row r="179" spans="2:11" ht="15" customHeight="1" outlineLevel="1">
      <c r="B179" s="1120" t="s">
        <v>1464</v>
      </c>
      <c r="C179" s="1121" t="s">
        <v>1465</v>
      </c>
      <c r="D179" s="1129">
        <v>613831</v>
      </c>
      <c r="E179" s="1160"/>
      <c r="F179" s="1164"/>
      <c r="G179" s="1160"/>
      <c r="H179" s="1166"/>
      <c r="I179" s="1126"/>
      <c r="J179" s="1009" t="e">
        <f t="shared" si="13"/>
        <v>#DIV/0!</v>
      </c>
      <c r="K179" s="1010" t="e">
        <f t="shared" si="14"/>
        <v>#DIV/0!</v>
      </c>
    </row>
    <row r="180" spans="2:11" s="966" customFormat="1" ht="15" customHeight="1">
      <c r="B180" s="1026">
        <v>15</v>
      </c>
      <c r="C180" s="1000" t="s">
        <v>32</v>
      </c>
      <c r="D180" s="1001">
        <v>613900</v>
      </c>
      <c r="E180" s="1002">
        <f>SUM(E181:E248)</f>
        <v>0</v>
      </c>
      <c r="F180" s="1002">
        <f t="shared" ref="F180:I180" si="19">SUM(F181:F248)</f>
        <v>0</v>
      </c>
      <c r="G180" s="1002">
        <f t="shared" si="19"/>
        <v>0</v>
      </c>
      <c r="H180" s="1003">
        <f t="shared" si="19"/>
        <v>0</v>
      </c>
      <c r="I180" s="1003">
        <f t="shared" si="19"/>
        <v>16496.599999999999</v>
      </c>
      <c r="J180" s="1004" t="e">
        <f t="shared" si="1"/>
        <v>#DIV/0!</v>
      </c>
      <c r="K180" s="1005">
        <f t="shared" si="2"/>
        <v>0</v>
      </c>
    </row>
    <row r="181" spans="2:11" ht="15" customHeight="1" outlineLevel="1">
      <c r="B181" s="1167" t="s">
        <v>1466</v>
      </c>
      <c r="C181" s="1168" t="s">
        <v>1467</v>
      </c>
      <c r="D181" s="1169">
        <v>613911</v>
      </c>
      <c r="E181" s="1133"/>
      <c r="F181" s="1124"/>
      <c r="G181" s="1133"/>
      <c r="H181" s="1125"/>
      <c r="I181" s="1126"/>
      <c r="J181" s="1009" t="e">
        <f t="shared" si="13"/>
        <v>#DIV/0!</v>
      </c>
      <c r="K181" s="1010" t="e">
        <f t="shared" si="14"/>
        <v>#DIV/0!</v>
      </c>
    </row>
    <row r="182" spans="2:11" ht="15" customHeight="1" outlineLevel="1">
      <c r="B182" s="1138" t="s">
        <v>1468</v>
      </c>
      <c r="C182" s="1170" t="s">
        <v>1469</v>
      </c>
      <c r="D182" s="1129">
        <v>613912</v>
      </c>
      <c r="E182" s="1135"/>
      <c r="F182" s="1124"/>
      <c r="G182" s="1135"/>
      <c r="H182" s="1125"/>
      <c r="I182" s="1126">
        <v>12495.6</v>
      </c>
      <c r="J182" s="1009" t="e">
        <f t="shared" si="13"/>
        <v>#DIV/0!</v>
      </c>
      <c r="K182" s="1010">
        <f t="shared" si="14"/>
        <v>0</v>
      </c>
    </row>
    <row r="183" spans="2:11" ht="15" customHeight="1" outlineLevel="1">
      <c r="B183" s="1138" t="s">
        <v>1470</v>
      </c>
      <c r="C183" s="1170" t="s">
        <v>1471</v>
      </c>
      <c r="D183" s="1129">
        <v>613913</v>
      </c>
      <c r="E183" s="1135"/>
      <c r="F183" s="1124"/>
      <c r="G183" s="1135"/>
      <c r="H183" s="1125"/>
      <c r="I183" s="1126"/>
      <c r="J183" s="1009" t="e">
        <f t="shared" si="13"/>
        <v>#DIV/0!</v>
      </c>
      <c r="K183" s="1010" t="e">
        <f t="shared" si="14"/>
        <v>#DIV/0!</v>
      </c>
    </row>
    <row r="184" spans="2:11" ht="15" customHeight="1" outlineLevel="1">
      <c r="B184" s="1138" t="s">
        <v>1472</v>
      </c>
      <c r="C184" s="1170" t="s">
        <v>1473</v>
      </c>
      <c r="D184" s="1129">
        <v>613914</v>
      </c>
      <c r="E184" s="1135"/>
      <c r="F184" s="1124"/>
      <c r="G184" s="1135"/>
      <c r="H184" s="1125"/>
      <c r="I184" s="1126">
        <v>601</v>
      </c>
      <c r="J184" s="1009" t="e">
        <f t="shared" si="13"/>
        <v>#DIV/0!</v>
      </c>
      <c r="K184" s="1010">
        <f t="shared" si="14"/>
        <v>0</v>
      </c>
    </row>
    <row r="185" spans="2:11" ht="15" customHeight="1" outlineLevel="1">
      <c r="B185" s="1138" t="s">
        <v>1474</v>
      </c>
      <c r="C185" s="1170" t="s">
        <v>1475</v>
      </c>
      <c r="D185" s="1129">
        <v>613915</v>
      </c>
      <c r="E185" s="1135"/>
      <c r="F185" s="1124"/>
      <c r="G185" s="1135"/>
      <c r="H185" s="1125"/>
      <c r="I185" s="1126"/>
      <c r="J185" s="1009" t="e">
        <f t="shared" si="13"/>
        <v>#DIV/0!</v>
      </c>
      <c r="K185" s="1010" t="e">
        <f t="shared" si="14"/>
        <v>#DIV/0!</v>
      </c>
    </row>
    <row r="186" spans="2:11" ht="15" customHeight="1" outlineLevel="1">
      <c r="B186" s="1138" t="s">
        <v>1476</v>
      </c>
      <c r="C186" s="1170" t="s">
        <v>1477</v>
      </c>
      <c r="D186" s="1129">
        <v>613918</v>
      </c>
      <c r="E186" s="1135"/>
      <c r="F186" s="1124"/>
      <c r="G186" s="1135"/>
      <c r="H186" s="1125"/>
      <c r="I186" s="1126"/>
      <c r="J186" s="1009" t="e">
        <f t="shared" si="13"/>
        <v>#DIV/0!</v>
      </c>
      <c r="K186" s="1010" t="e">
        <f t="shared" si="14"/>
        <v>#DIV/0!</v>
      </c>
    </row>
    <row r="187" spans="2:11" ht="15" customHeight="1" outlineLevel="1">
      <c r="B187" s="1138" t="s">
        <v>1478</v>
      </c>
      <c r="C187" s="1170" t="s">
        <v>1479</v>
      </c>
      <c r="D187" s="1129">
        <v>613919</v>
      </c>
      <c r="E187" s="1135"/>
      <c r="F187" s="1124"/>
      <c r="G187" s="1135"/>
      <c r="H187" s="1125"/>
      <c r="I187" s="1126"/>
      <c r="J187" s="1009" t="e">
        <f t="shared" si="13"/>
        <v>#DIV/0!</v>
      </c>
      <c r="K187" s="1010" t="e">
        <f t="shared" si="14"/>
        <v>#DIV/0!</v>
      </c>
    </row>
    <row r="188" spans="2:11" ht="15" customHeight="1" outlineLevel="1">
      <c r="B188" s="1138" t="s">
        <v>1480</v>
      </c>
      <c r="C188" s="1170" t="s">
        <v>1481</v>
      </c>
      <c r="D188" s="1129">
        <v>613921</v>
      </c>
      <c r="E188" s="1135"/>
      <c r="F188" s="1124"/>
      <c r="G188" s="1135"/>
      <c r="H188" s="1125"/>
      <c r="I188" s="1126"/>
      <c r="J188" s="1009" t="e">
        <f t="shared" si="13"/>
        <v>#DIV/0!</v>
      </c>
      <c r="K188" s="1010" t="e">
        <f t="shared" si="14"/>
        <v>#DIV/0!</v>
      </c>
    </row>
    <row r="189" spans="2:11" ht="15" customHeight="1" outlineLevel="1">
      <c r="B189" s="1138" t="s">
        <v>1482</v>
      </c>
      <c r="C189" s="1170" t="s">
        <v>1483</v>
      </c>
      <c r="D189" s="1129">
        <v>613922</v>
      </c>
      <c r="E189" s="1135"/>
      <c r="F189" s="1124"/>
      <c r="G189" s="1135"/>
      <c r="H189" s="1125"/>
      <c r="I189" s="1126"/>
      <c r="J189" s="1009" t="e">
        <f t="shared" si="13"/>
        <v>#DIV/0!</v>
      </c>
      <c r="K189" s="1010" t="e">
        <f t="shared" si="14"/>
        <v>#DIV/0!</v>
      </c>
    </row>
    <row r="190" spans="2:11" ht="15" customHeight="1" outlineLevel="1">
      <c r="B190" s="1138" t="s">
        <v>1484</v>
      </c>
      <c r="C190" s="1170" t="s">
        <v>1485</v>
      </c>
      <c r="D190" s="1129">
        <v>613923</v>
      </c>
      <c r="E190" s="1135"/>
      <c r="F190" s="1124"/>
      <c r="G190" s="1135"/>
      <c r="H190" s="1125"/>
      <c r="I190" s="1126"/>
      <c r="J190" s="1009" t="e">
        <f t="shared" si="13"/>
        <v>#DIV/0!</v>
      </c>
      <c r="K190" s="1010" t="e">
        <f t="shared" si="14"/>
        <v>#DIV/0!</v>
      </c>
    </row>
    <row r="191" spans="2:11" ht="15" customHeight="1" outlineLevel="1">
      <c r="B191" s="1138" t="s">
        <v>1486</v>
      </c>
      <c r="C191" s="1170" t="s">
        <v>1487</v>
      </c>
      <c r="D191" s="1129">
        <v>613924</v>
      </c>
      <c r="E191" s="1135"/>
      <c r="F191" s="1124"/>
      <c r="G191" s="1135"/>
      <c r="H191" s="1125"/>
      <c r="I191" s="1126"/>
      <c r="J191" s="1009" t="e">
        <f t="shared" si="13"/>
        <v>#DIV/0!</v>
      </c>
      <c r="K191" s="1010" t="e">
        <f t="shared" si="14"/>
        <v>#DIV/0!</v>
      </c>
    </row>
    <row r="192" spans="2:11" ht="15" customHeight="1" outlineLevel="1">
      <c r="B192" s="1138" t="s">
        <v>1488</v>
      </c>
      <c r="C192" s="1170" t="s">
        <v>1489</v>
      </c>
      <c r="D192" s="1129">
        <v>613926</v>
      </c>
      <c r="E192" s="1135"/>
      <c r="F192" s="1124"/>
      <c r="G192" s="1135"/>
      <c r="H192" s="1125"/>
      <c r="I192" s="1126"/>
      <c r="J192" s="1009" t="e">
        <f t="shared" si="13"/>
        <v>#DIV/0!</v>
      </c>
      <c r="K192" s="1010" t="e">
        <f t="shared" si="14"/>
        <v>#DIV/0!</v>
      </c>
    </row>
    <row r="193" spans="2:11" ht="15" customHeight="1" outlineLevel="1">
      <c r="B193" s="1138" t="s">
        <v>1490</v>
      </c>
      <c r="C193" s="1170" t="s">
        <v>1491</v>
      </c>
      <c r="D193" s="1129">
        <v>613927</v>
      </c>
      <c r="E193" s="1135"/>
      <c r="F193" s="1124"/>
      <c r="G193" s="1135"/>
      <c r="H193" s="1125"/>
      <c r="I193" s="1126"/>
      <c r="J193" s="1009" t="e">
        <f t="shared" si="13"/>
        <v>#DIV/0!</v>
      </c>
      <c r="K193" s="1010" t="e">
        <f t="shared" si="14"/>
        <v>#DIV/0!</v>
      </c>
    </row>
    <row r="194" spans="2:11" ht="15" customHeight="1" outlineLevel="1">
      <c r="B194" s="1138" t="s">
        <v>1492</v>
      </c>
      <c r="C194" s="1170" t="s">
        <v>1493</v>
      </c>
      <c r="D194" s="1129">
        <v>613931</v>
      </c>
      <c r="E194" s="1135"/>
      <c r="F194" s="1124"/>
      <c r="G194" s="1135"/>
      <c r="H194" s="1125"/>
      <c r="I194" s="1126"/>
      <c r="J194" s="1009" t="e">
        <f t="shared" si="13"/>
        <v>#DIV/0!</v>
      </c>
      <c r="K194" s="1010" t="e">
        <f t="shared" si="14"/>
        <v>#DIV/0!</v>
      </c>
    </row>
    <row r="195" spans="2:11" ht="15" customHeight="1" outlineLevel="1">
      <c r="B195" s="1138" t="s">
        <v>1494</v>
      </c>
      <c r="C195" s="1170" t="s">
        <v>1495</v>
      </c>
      <c r="D195" s="1129">
        <v>613932</v>
      </c>
      <c r="E195" s="1135"/>
      <c r="F195" s="1124"/>
      <c r="G195" s="1135"/>
      <c r="H195" s="1125"/>
      <c r="I195" s="1126"/>
      <c r="J195" s="1009" t="e">
        <f t="shared" ref="J195:J248" si="20">(H195/G195)</f>
        <v>#DIV/0!</v>
      </c>
      <c r="K195" s="1010" t="e">
        <f t="shared" ref="K195:K248" si="21">H195/I195</f>
        <v>#DIV/0!</v>
      </c>
    </row>
    <row r="196" spans="2:11" ht="15" customHeight="1" outlineLevel="1">
      <c r="B196" s="1138" t="s">
        <v>1496</v>
      </c>
      <c r="C196" s="1170" t="s">
        <v>1497</v>
      </c>
      <c r="D196" s="1129">
        <v>613933</v>
      </c>
      <c r="E196" s="1135"/>
      <c r="F196" s="1124"/>
      <c r="G196" s="1135"/>
      <c r="H196" s="1125"/>
      <c r="I196" s="1126"/>
      <c r="J196" s="1009" t="e">
        <f t="shared" si="20"/>
        <v>#DIV/0!</v>
      </c>
      <c r="K196" s="1010" t="e">
        <f t="shared" si="21"/>
        <v>#DIV/0!</v>
      </c>
    </row>
    <row r="197" spans="2:11" ht="15" customHeight="1" outlineLevel="1">
      <c r="B197" s="1138" t="s">
        <v>1498</v>
      </c>
      <c r="C197" s="1170" t="s">
        <v>1499</v>
      </c>
      <c r="D197" s="1129">
        <v>613934</v>
      </c>
      <c r="E197" s="1135"/>
      <c r="F197" s="1124"/>
      <c r="G197" s="1135"/>
      <c r="H197" s="1125"/>
      <c r="I197" s="1126"/>
      <c r="J197" s="1009" t="e">
        <f t="shared" si="20"/>
        <v>#DIV/0!</v>
      </c>
      <c r="K197" s="1010" t="e">
        <f t="shared" si="21"/>
        <v>#DIV/0!</v>
      </c>
    </row>
    <row r="198" spans="2:11" ht="15" customHeight="1" outlineLevel="1">
      <c r="B198" s="1138" t="s">
        <v>1500</v>
      </c>
      <c r="C198" s="1170" t="s">
        <v>1501</v>
      </c>
      <c r="D198" s="1129">
        <v>613936</v>
      </c>
      <c r="E198" s="1135"/>
      <c r="F198" s="1124"/>
      <c r="G198" s="1135"/>
      <c r="H198" s="1125"/>
      <c r="I198" s="1126"/>
      <c r="J198" s="1009" t="e">
        <f t="shared" si="20"/>
        <v>#DIV/0!</v>
      </c>
      <c r="K198" s="1010" t="e">
        <f t="shared" si="21"/>
        <v>#DIV/0!</v>
      </c>
    </row>
    <row r="199" spans="2:11" ht="15" customHeight="1" outlineLevel="1">
      <c r="B199" s="1138" t="s">
        <v>1502</v>
      </c>
      <c r="C199" s="1170" t="s">
        <v>1503</v>
      </c>
      <c r="D199" s="1129">
        <v>613937</v>
      </c>
      <c r="E199" s="1135"/>
      <c r="F199" s="1124"/>
      <c r="G199" s="1135"/>
      <c r="H199" s="1125"/>
      <c r="I199" s="1126"/>
      <c r="J199" s="1009" t="e">
        <f t="shared" si="20"/>
        <v>#DIV/0!</v>
      </c>
      <c r="K199" s="1010" t="e">
        <f t="shared" si="21"/>
        <v>#DIV/0!</v>
      </c>
    </row>
    <row r="200" spans="2:11" ht="15" customHeight="1" outlineLevel="1">
      <c r="B200" s="1138" t="s">
        <v>1504</v>
      </c>
      <c r="C200" s="1170" t="s">
        <v>1505</v>
      </c>
      <c r="D200" s="1129">
        <v>613938</v>
      </c>
      <c r="E200" s="1135"/>
      <c r="F200" s="1124"/>
      <c r="G200" s="1135"/>
      <c r="H200" s="1125"/>
      <c r="I200" s="1126"/>
      <c r="J200" s="1009" t="e">
        <f t="shared" si="20"/>
        <v>#DIV/0!</v>
      </c>
      <c r="K200" s="1010" t="e">
        <f t="shared" si="21"/>
        <v>#DIV/0!</v>
      </c>
    </row>
    <row r="201" spans="2:11" ht="15" customHeight="1" outlineLevel="1">
      <c r="B201" s="1138" t="s">
        <v>1506</v>
      </c>
      <c r="C201" s="1170" t="s">
        <v>1507</v>
      </c>
      <c r="D201" s="1129">
        <v>613939</v>
      </c>
      <c r="E201" s="1135"/>
      <c r="F201" s="1124"/>
      <c r="G201" s="1135"/>
      <c r="H201" s="1125"/>
      <c r="I201" s="1126">
        <v>3400</v>
      </c>
      <c r="J201" s="1009" t="e">
        <f t="shared" si="20"/>
        <v>#DIV/0!</v>
      </c>
      <c r="K201" s="1010">
        <f t="shared" si="21"/>
        <v>0</v>
      </c>
    </row>
    <row r="202" spans="2:11" ht="15" customHeight="1" outlineLevel="1">
      <c r="B202" s="1138" t="s">
        <v>1508</v>
      </c>
      <c r="C202" s="1170" t="s">
        <v>1509</v>
      </c>
      <c r="D202" s="1129">
        <v>613941</v>
      </c>
      <c r="E202" s="1135"/>
      <c r="F202" s="1124"/>
      <c r="G202" s="1135"/>
      <c r="H202" s="1125"/>
      <c r="I202" s="1126"/>
      <c r="J202" s="1009" t="e">
        <f t="shared" si="20"/>
        <v>#DIV/0!</v>
      </c>
      <c r="K202" s="1010" t="e">
        <f t="shared" si="21"/>
        <v>#DIV/0!</v>
      </c>
    </row>
    <row r="203" spans="2:11" ht="15" customHeight="1" outlineLevel="1">
      <c r="B203" s="1138" t="s">
        <v>1510</v>
      </c>
      <c r="C203" s="1170" t="s">
        <v>1511</v>
      </c>
      <c r="D203" s="1129">
        <v>613942</v>
      </c>
      <c r="E203" s="1135"/>
      <c r="F203" s="1124"/>
      <c r="G203" s="1135"/>
      <c r="H203" s="1125"/>
      <c r="I203" s="1126"/>
      <c r="J203" s="1009" t="e">
        <f t="shared" si="20"/>
        <v>#DIV/0!</v>
      </c>
      <c r="K203" s="1010" t="e">
        <f t="shared" si="21"/>
        <v>#DIV/0!</v>
      </c>
    </row>
    <row r="204" spans="2:11" ht="15" customHeight="1" outlineLevel="1">
      <c r="B204" s="1138" t="s">
        <v>1512</v>
      </c>
      <c r="C204" s="1170" t="s">
        <v>1513</v>
      </c>
      <c r="D204" s="1129">
        <v>613943</v>
      </c>
      <c r="E204" s="1135"/>
      <c r="F204" s="1124"/>
      <c r="G204" s="1135"/>
      <c r="H204" s="1125"/>
      <c r="I204" s="1126"/>
      <c r="J204" s="1009" t="e">
        <f t="shared" si="20"/>
        <v>#DIV/0!</v>
      </c>
      <c r="K204" s="1010" t="e">
        <f t="shared" si="21"/>
        <v>#DIV/0!</v>
      </c>
    </row>
    <row r="205" spans="2:11" ht="15" customHeight="1" outlineLevel="1">
      <c r="B205" s="1138" t="s">
        <v>1514</v>
      </c>
      <c r="C205" s="1170" t="s">
        <v>1515</v>
      </c>
      <c r="D205" s="1129">
        <v>613944</v>
      </c>
      <c r="E205" s="1135"/>
      <c r="F205" s="1124"/>
      <c r="G205" s="1135"/>
      <c r="H205" s="1125"/>
      <c r="I205" s="1126"/>
      <c r="J205" s="1009" t="e">
        <f t="shared" si="20"/>
        <v>#DIV/0!</v>
      </c>
      <c r="K205" s="1010" t="e">
        <f t="shared" si="21"/>
        <v>#DIV/0!</v>
      </c>
    </row>
    <row r="206" spans="2:11" ht="15" customHeight="1" outlineLevel="1">
      <c r="B206" s="1138" t="s">
        <v>1516</v>
      </c>
      <c r="C206" s="1170" t="s">
        <v>1517</v>
      </c>
      <c r="D206" s="1129">
        <v>613945</v>
      </c>
      <c r="E206" s="1135"/>
      <c r="F206" s="1124"/>
      <c r="G206" s="1135"/>
      <c r="H206" s="1125"/>
      <c r="I206" s="1126"/>
      <c r="J206" s="1009" t="e">
        <f t="shared" si="20"/>
        <v>#DIV/0!</v>
      </c>
      <c r="K206" s="1010" t="e">
        <f t="shared" si="21"/>
        <v>#DIV/0!</v>
      </c>
    </row>
    <row r="207" spans="2:11" ht="15" customHeight="1" outlineLevel="1">
      <c r="B207" s="1138" t="s">
        <v>1518</v>
      </c>
      <c r="C207" s="1170" t="s">
        <v>1519</v>
      </c>
      <c r="D207" s="1129">
        <v>613946</v>
      </c>
      <c r="E207" s="1135"/>
      <c r="F207" s="1124"/>
      <c r="G207" s="1135"/>
      <c r="H207" s="1125"/>
      <c r="I207" s="1126"/>
      <c r="J207" s="1009" t="e">
        <f t="shared" si="20"/>
        <v>#DIV/0!</v>
      </c>
      <c r="K207" s="1010" t="e">
        <f t="shared" si="21"/>
        <v>#DIV/0!</v>
      </c>
    </row>
    <row r="208" spans="2:11" ht="15" customHeight="1" outlineLevel="1">
      <c r="B208" s="1138" t="s">
        <v>1520</v>
      </c>
      <c r="C208" s="1170" t="s">
        <v>1521</v>
      </c>
      <c r="D208" s="1129">
        <v>613947</v>
      </c>
      <c r="E208" s="1135"/>
      <c r="F208" s="1124"/>
      <c r="G208" s="1135"/>
      <c r="H208" s="1125"/>
      <c r="I208" s="1126"/>
      <c r="J208" s="1009" t="e">
        <f t="shared" si="20"/>
        <v>#DIV/0!</v>
      </c>
      <c r="K208" s="1010" t="e">
        <f t="shared" si="21"/>
        <v>#DIV/0!</v>
      </c>
    </row>
    <row r="209" spans="2:11" ht="15" customHeight="1" outlineLevel="1">
      <c r="B209" s="1138" t="s">
        <v>1522</v>
      </c>
      <c r="C209" s="1170" t="s">
        <v>1523</v>
      </c>
      <c r="D209" s="1129">
        <v>613948</v>
      </c>
      <c r="E209" s="1135"/>
      <c r="F209" s="1124"/>
      <c r="G209" s="1135"/>
      <c r="H209" s="1125"/>
      <c r="I209" s="1126"/>
      <c r="J209" s="1009" t="e">
        <f t="shared" si="20"/>
        <v>#DIV/0!</v>
      </c>
      <c r="K209" s="1010" t="e">
        <f t="shared" si="21"/>
        <v>#DIV/0!</v>
      </c>
    </row>
    <row r="210" spans="2:11" ht="15" customHeight="1" outlineLevel="1">
      <c r="B210" s="1138" t="s">
        <v>1524</v>
      </c>
      <c r="C210" s="1170" t="s">
        <v>1525</v>
      </c>
      <c r="D210" s="1129">
        <v>613949</v>
      </c>
      <c r="E210" s="1135"/>
      <c r="F210" s="1124"/>
      <c r="G210" s="1135"/>
      <c r="H210" s="1125"/>
      <c r="I210" s="1126"/>
      <c r="J210" s="1009" t="e">
        <f t="shared" si="20"/>
        <v>#DIV/0!</v>
      </c>
      <c r="K210" s="1010" t="e">
        <f t="shared" si="21"/>
        <v>#DIV/0!</v>
      </c>
    </row>
    <row r="211" spans="2:11" ht="15" customHeight="1" outlineLevel="1">
      <c r="B211" s="1138" t="s">
        <v>1526</v>
      </c>
      <c r="C211" s="1170" t="s">
        <v>1527</v>
      </c>
      <c r="D211" s="1129">
        <v>613951</v>
      </c>
      <c r="E211" s="1135"/>
      <c r="F211" s="1124"/>
      <c r="G211" s="1135"/>
      <c r="H211" s="1125"/>
      <c r="I211" s="1126"/>
      <c r="J211" s="1009" t="e">
        <f t="shared" si="20"/>
        <v>#DIV/0!</v>
      </c>
      <c r="K211" s="1010" t="e">
        <f t="shared" si="21"/>
        <v>#DIV/0!</v>
      </c>
    </row>
    <row r="212" spans="2:11" ht="15" customHeight="1" outlineLevel="1">
      <c r="B212" s="1138" t="s">
        <v>1528</v>
      </c>
      <c r="C212" s="1170" t="s">
        <v>1529</v>
      </c>
      <c r="D212" s="1129">
        <v>613952</v>
      </c>
      <c r="E212" s="1135"/>
      <c r="F212" s="1124"/>
      <c r="G212" s="1135"/>
      <c r="H212" s="1125"/>
      <c r="I212" s="1126"/>
      <c r="J212" s="1009" t="e">
        <f t="shared" si="20"/>
        <v>#DIV/0!</v>
      </c>
      <c r="K212" s="1010" t="e">
        <f t="shared" si="21"/>
        <v>#DIV/0!</v>
      </c>
    </row>
    <row r="213" spans="2:11" ht="15" customHeight="1" outlineLevel="1">
      <c r="B213" s="1138" t="s">
        <v>1530</v>
      </c>
      <c r="C213" s="1171" t="s">
        <v>1531</v>
      </c>
      <c r="D213" s="1129">
        <v>613953</v>
      </c>
      <c r="E213" s="1135"/>
      <c r="F213" s="1124"/>
      <c r="G213" s="1135"/>
      <c r="H213" s="1125"/>
      <c r="I213" s="1126"/>
      <c r="J213" s="1009" t="e">
        <f t="shared" si="20"/>
        <v>#DIV/0!</v>
      </c>
      <c r="K213" s="1010" t="e">
        <f t="shared" si="21"/>
        <v>#DIV/0!</v>
      </c>
    </row>
    <row r="214" spans="2:11" ht="15" customHeight="1" outlineLevel="1">
      <c r="B214" s="1138" t="s">
        <v>1532</v>
      </c>
      <c r="C214" s="1170" t="s">
        <v>1533</v>
      </c>
      <c r="D214" s="1129">
        <v>613954</v>
      </c>
      <c r="E214" s="1135"/>
      <c r="F214" s="1124"/>
      <c r="G214" s="1135"/>
      <c r="H214" s="1125"/>
      <c r="I214" s="1126"/>
      <c r="J214" s="1009" t="e">
        <f t="shared" si="20"/>
        <v>#DIV/0!</v>
      </c>
      <c r="K214" s="1010" t="e">
        <f t="shared" si="21"/>
        <v>#DIV/0!</v>
      </c>
    </row>
    <row r="215" spans="2:11" ht="15" customHeight="1" outlineLevel="1">
      <c r="B215" s="1138" t="s">
        <v>1534</v>
      </c>
      <c r="C215" s="1170" t="s">
        <v>1535</v>
      </c>
      <c r="D215" s="1129">
        <v>613955</v>
      </c>
      <c r="E215" s="1135"/>
      <c r="F215" s="1124"/>
      <c r="G215" s="1135"/>
      <c r="H215" s="1125"/>
      <c r="I215" s="1126"/>
      <c r="J215" s="1009" t="e">
        <f t="shared" si="20"/>
        <v>#DIV/0!</v>
      </c>
      <c r="K215" s="1010" t="e">
        <f t="shared" si="21"/>
        <v>#DIV/0!</v>
      </c>
    </row>
    <row r="216" spans="2:11" ht="15" customHeight="1" outlineLevel="1">
      <c r="B216" s="1138" t="s">
        <v>1536</v>
      </c>
      <c r="C216" s="1170" t="s">
        <v>1537</v>
      </c>
      <c r="D216" s="1129">
        <v>613956</v>
      </c>
      <c r="E216" s="1135"/>
      <c r="F216" s="1124"/>
      <c r="G216" s="1135"/>
      <c r="H216" s="1125"/>
      <c r="I216" s="1126"/>
      <c r="J216" s="1009" t="e">
        <f t="shared" si="20"/>
        <v>#DIV/0!</v>
      </c>
      <c r="K216" s="1010" t="e">
        <f t="shared" si="21"/>
        <v>#DIV/0!</v>
      </c>
    </row>
    <row r="217" spans="2:11" ht="15" customHeight="1" outlineLevel="1">
      <c r="B217" s="1138" t="s">
        <v>1538</v>
      </c>
      <c r="C217" s="1170" t="s">
        <v>1539</v>
      </c>
      <c r="D217" s="1129">
        <v>613957</v>
      </c>
      <c r="E217" s="1135"/>
      <c r="F217" s="1124"/>
      <c r="G217" s="1135"/>
      <c r="H217" s="1125"/>
      <c r="I217" s="1126"/>
      <c r="J217" s="1009" t="e">
        <f t="shared" si="20"/>
        <v>#DIV/0!</v>
      </c>
      <c r="K217" s="1010" t="e">
        <f t="shared" si="21"/>
        <v>#DIV/0!</v>
      </c>
    </row>
    <row r="218" spans="2:11" ht="15" customHeight="1" outlineLevel="1">
      <c r="B218" s="1138" t="s">
        <v>1540</v>
      </c>
      <c r="C218" s="1170" t="s">
        <v>1541</v>
      </c>
      <c r="D218" s="1129">
        <v>613958</v>
      </c>
      <c r="E218" s="1135"/>
      <c r="F218" s="1124"/>
      <c r="G218" s="1135"/>
      <c r="H218" s="1125"/>
      <c r="I218" s="1126"/>
      <c r="J218" s="1009" t="e">
        <f t="shared" si="20"/>
        <v>#DIV/0!</v>
      </c>
      <c r="K218" s="1010" t="e">
        <f t="shared" si="21"/>
        <v>#DIV/0!</v>
      </c>
    </row>
    <row r="219" spans="2:11" ht="15" customHeight="1" outlineLevel="1">
      <c r="B219" s="1138" t="s">
        <v>1542</v>
      </c>
      <c r="C219" s="1170" t="s">
        <v>1543</v>
      </c>
      <c r="D219" s="1129">
        <v>613961</v>
      </c>
      <c r="E219" s="1135"/>
      <c r="F219" s="1124"/>
      <c r="G219" s="1135"/>
      <c r="H219" s="1125"/>
      <c r="I219" s="1126"/>
      <c r="J219" s="1009" t="e">
        <f t="shared" si="20"/>
        <v>#DIV/0!</v>
      </c>
      <c r="K219" s="1010" t="e">
        <f t="shared" si="21"/>
        <v>#DIV/0!</v>
      </c>
    </row>
    <row r="220" spans="2:11" ht="15" customHeight="1" outlineLevel="1">
      <c r="B220" s="1138" t="s">
        <v>1544</v>
      </c>
      <c r="C220" s="1170" t="s">
        <v>1545</v>
      </c>
      <c r="D220" s="1129">
        <v>613962</v>
      </c>
      <c r="E220" s="1135"/>
      <c r="F220" s="1124"/>
      <c r="G220" s="1135"/>
      <c r="H220" s="1125"/>
      <c r="I220" s="1126"/>
      <c r="J220" s="1009" t="e">
        <f t="shared" si="20"/>
        <v>#DIV/0!</v>
      </c>
      <c r="K220" s="1010" t="e">
        <f t="shared" si="21"/>
        <v>#DIV/0!</v>
      </c>
    </row>
    <row r="221" spans="2:11" ht="15" customHeight="1" outlineLevel="1">
      <c r="B221" s="1138" t="s">
        <v>1546</v>
      </c>
      <c r="C221" s="1170" t="s">
        <v>1547</v>
      </c>
      <c r="D221" s="1129">
        <v>613963</v>
      </c>
      <c r="E221" s="1135"/>
      <c r="F221" s="1124"/>
      <c r="G221" s="1135"/>
      <c r="H221" s="1125"/>
      <c r="I221" s="1126"/>
      <c r="J221" s="1009" t="e">
        <f t="shared" si="20"/>
        <v>#DIV/0!</v>
      </c>
      <c r="K221" s="1010" t="e">
        <f t="shared" si="21"/>
        <v>#DIV/0!</v>
      </c>
    </row>
    <row r="222" spans="2:11" ht="15" customHeight="1" outlineLevel="1">
      <c r="B222" s="1138" t="s">
        <v>1548</v>
      </c>
      <c r="C222" s="1170" t="s">
        <v>1549</v>
      </c>
      <c r="D222" s="1129">
        <v>613964</v>
      </c>
      <c r="E222" s="1135"/>
      <c r="F222" s="1124"/>
      <c r="G222" s="1135"/>
      <c r="H222" s="1125"/>
      <c r="I222" s="1126"/>
      <c r="J222" s="1009" t="e">
        <f t="shared" si="20"/>
        <v>#DIV/0!</v>
      </c>
      <c r="K222" s="1010" t="e">
        <f t="shared" si="21"/>
        <v>#DIV/0!</v>
      </c>
    </row>
    <row r="223" spans="2:11" ht="15" customHeight="1" outlineLevel="1">
      <c r="B223" s="1138" t="s">
        <v>1550</v>
      </c>
      <c r="C223" s="1170" t="s">
        <v>1551</v>
      </c>
      <c r="D223" s="1129">
        <v>613965</v>
      </c>
      <c r="E223" s="1135"/>
      <c r="F223" s="1124"/>
      <c r="G223" s="1135"/>
      <c r="H223" s="1125"/>
      <c r="I223" s="1126"/>
      <c r="J223" s="1009" t="e">
        <f t="shared" si="20"/>
        <v>#DIV/0!</v>
      </c>
      <c r="K223" s="1010" t="e">
        <f t="shared" si="21"/>
        <v>#DIV/0!</v>
      </c>
    </row>
    <row r="224" spans="2:11" ht="15" customHeight="1" outlineLevel="1">
      <c r="B224" s="1138" t="s">
        <v>1552</v>
      </c>
      <c r="C224" s="1170" t="s">
        <v>1553</v>
      </c>
      <c r="D224" s="1129">
        <v>613966</v>
      </c>
      <c r="E224" s="1135"/>
      <c r="F224" s="1124"/>
      <c r="G224" s="1135"/>
      <c r="H224" s="1125"/>
      <c r="I224" s="1126"/>
      <c r="J224" s="1009" t="e">
        <f t="shared" si="20"/>
        <v>#DIV/0!</v>
      </c>
      <c r="K224" s="1010" t="e">
        <f t="shared" si="21"/>
        <v>#DIV/0!</v>
      </c>
    </row>
    <row r="225" spans="2:11" ht="15" customHeight="1" outlineLevel="1">
      <c r="B225" s="1138" t="s">
        <v>1554</v>
      </c>
      <c r="C225" s="1170" t="s">
        <v>1555</v>
      </c>
      <c r="D225" s="1129">
        <v>613967</v>
      </c>
      <c r="E225" s="1135"/>
      <c r="F225" s="1124"/>
      <c r="G225" s="1135"/>
      <c r="H225" s="1125"/>
      <c r="I225" s="1126"/>
      <c r="J225" s="1009" t="e">
        <f t="shared" si="20"/>
        <v>#DIV/0!</v>
      </c>
      <c r="K225" s="1010" t="e">
        <f t="shared" si="21"/>
        <v>#DIV/0!</v>
      </c>
    </row>
    <row r="226" spans="2:11" ht="15" customHeight="1" outlineLevel="1">
      <c r="B226" s="1138" t="s">
        <v>1556</v>
      </c>
      <c r="C226" s="1170" t="s">
        <v>1557</v>
      </c>
      <c r="D226" s="1129">
        <v>613968</v>
      </c>
      <c r="E226" s="1135"/>
      <c r="F226" s="1124"/>
      <c r="G226" s="1135"/>
      <c r="H226" s="1125"/>
      <c r="I226" s="1126"/>
      <c r="J226" s="1009" t="e">
        <f t="shared" si="20"/>
        <v>#DIV/0!</v>
      </c>
      <c r="K226" s="1010" t="e">
        <f t="shared" si="21"/>
        <v>#DIV/0!</v>
      </c>
    </row>
    <row r="227" spans="2:11" ht="15" customHeight="1" outlineLevel="1">
      <c r="B227" s="1138" t="s">
        <v>1558</v>
      </c>
      <c r="C227" s="1170" t="s">
        <v>1559</v>
      </c>
      <c r="D227" s="1129">
        <v>613971</v>
      </c>
      <c r="E227" s="1135"/>
      <c r="F227" s="1124"/>
      <c r="G227" s="1135"/>
      <c r="H227" s="1125"/>
      <c r="I227" s="1126"/>
      <c r="J227" s="1009" t="e">
        <f t="shared" si="20"/>
        <v>#DIV/0!</v>
      </c>
      <c r="K227" s="1010" t="e">
        <f t="shared" si="21"/>
        <v>#DIV/0!</v>
      </c>
    </row>
    <row r="228" spans="2:11" ht="15" customHeight="1" outlineLevel="1">
      <c r="B228" s="1138" t="s">
        <v>1560</v>
      </c>
      <c r="C228" s="1170" t="s">
        <v>1561</v>
      </c>
      <c r="D228" s="1129">
        <v>613972</v>
      </c>
      <c r="E228" s="1135"/>
      <c r="F228" s="1124"/>
      <c r="G228" s="1135"/>
      <c r="H228" s="1125"/>
      <c r="I228" s="1126"/>
      <c r="J228" s="1009" t="e">
        <f t="shared" si="20"/>
        <v>#DIV/0!</v>
      </c>
      <c r="K228" s="1010" t="e">
        <f t="shared" si="21"/>
        <v>#DIV/0!</v>
      </c>
    </row>
    <row r="229" spans="2:11" ht="15" customHeight="1" outlineLevel="1">
      <c r="B229" s="1138" t="s">
        <v>1562</v>
      </c>
      <c r="C229" s="1170" t="s">
        <v>1563</v>
      </c>
      <c r="D229" s="1129">
        <v>613973</v>
      </c>
      <c r="E229" s="1135"/>
      <c r="F229" s="1124"/>
      <c r="G229" s="1135"/>
      <c r="H229" s="1125"/>
      <c r="I229" s="1126"/>
      <c r="J229" s="1009" t="e">
        <f t="shared" si="20"/>
        <v>#DIV/0!</v>
      </c>
      <c r="K229" s="1010" t="e">
        <f t="shared" si="21"/>
        <v>#DIV/0!</v>
      </c>
    </row>
    <row r="230" spans="2:11" ht="15" customHeight="1" outlineLevel="1">
      <c r="B230" s="1138" t="s">
        <v>1564</v>
      </c>
      <c r="C230" s="1170" t="s">
        <v>1565</v>
      </c>
      <c r="D230" s="1129">
        <v>613975</v>
      </c>
      <c r="E230" s="1135"/>
      <c r="F230" s="1124"/>
      <c r="G230" s="1135"/>
      <c r="H230" s="1125"/>
      <c r="I230" s="1126"/>
      <c r="J230" s="1009" t="e">
        <f t="shared" si="20"/>
        <v>#DIV/0!</v>
      </c>
      <c r="K230" s="1010" t="e">
        <f t="shared" si="21"/>
        <v>#DIV/0!</v>
      </c>
    </row>
    <row r="231" spans="2:11" ht="15" customHeight="1" outlineLevel="1">
      <c r="B231" s="1138" t="s">
        <v>1566</v>
      </c>
      <c r="C231" s="1170" t="s">
        <v>1567</v>
      </c>
      <c r="D231" s="1129">
        <v>613981</v>
      </c>
      <c r="E231" s="1135"/>
      <c r="F231" s="1124"/>
      <c r="G231" s="1135"/>
      <c r="H231" s="1125"/>
      <c r="I231" s="1126"/>
      <c r="J231" s="1009" t="e">
        <f t="shared" si="20"/>
        <v>#DIV/0!</v>
      </c>
      <c r="K231" s="1010" t="e">
        <f t="shared" si="21"/>
        <v>#DIV/0!</v>
      </c>
    </row>
    <row r="232" spans="2:11" ht="15" customHeight="1" outlineLevel="1">
      <c r="B232" s="1138" t="s">
        <v>1568</v>
      </c>
      <c r="C232" s="1171" t="s">
        <v>1569</v>
      </c>
      <c r="D232" s="1129">
        <v>613982</v>
      </c>
      <c r="E232" s="1135"/>
      <c r="F232" s="1124"/>
      <c r="G232" s="1135"/>
      <c r="H232" s="1125"/>
      <c r="I232" s="1126"/>
      <c r="J232" s="1009" t="e">
        <f t="shared" si="20"/>
        <v>#DIV/0!</v>
      </c>
      <c r="K232" s="1010" t="e">
        <f t="shared" si="21"/>
        <v>#DIV/0!</v>
      </c>
    </row>
    <row r="233" spans="2:11" ht="15" customHeight="1" outlineLevel="1">
      <c r="B233" s="1138" t="s">
        <v>1570</v>
      </c>
      <c r="C233" s="1170" t="s">
        <v>1571</v>
      </c>
      <c r="D233" s="1129">
        <v>613983</v>
      </c>
      <c r="E233" s="1135"/>
      <c r="F233" s="1124"/>
      <c r="G233" s="1135"/>
      <c r="H233" s="1125"/>
      <c r="I233" s="1126"/>
      <c r="J233" s="1009" t="e">
        <f t="shared" si="20"/>
        <v>#DIV/0!</v>
      </c>
      <c r="K233" s="1010" t="e">
        <f t="shared" si="21"/>
        <v>#DIV/0!</v>
      </c>
    </row>
    <row r="234" spans="2:11" ht="15" customHeight="1" outlineLevel="1">
      <c r="B234" s="1138" t="s">
        <v>1572</v>
      </c>
      <c r="C234" s="1170" t="s">
        <v>1573</v>
      </c>
      <c r="D234" s="1129">
        <v>613984</v>
      </c>
      <c r="E234" s="1135"/>
      <c r="F234" s="1124"/>
      <c r="G234" s="1135"/>
      <c r="H234" s="1125"/>
      <c r="I234" s="1126"/>
      <c r="J234" s="1009" t="e">
        <f t="shared" si="20"/>
        <v>#DIV/0!</v>
      </c>
      <c r="K234" s="1010" t="e">
        <f t="shared" si="21"/>
        <v>#DIV/0!</v>
      </c>
    </row>
    <row r="235" spans="2:11" ht="15" customHeight="1" outlineLevel="1">
      <c r="B235" s="1138" t="s">
        <v>1574</v>
      </c>
      <c r="C235" s="1170" t="s">
        <v>1575</v>
      </c>
      <c r="D235" s="1129">
        <v>613985</v>
      </c>
      <c r="E235" s="1135"/>
      <c r="F235" s="1124"/>
      <c r="G235" s="1135"/>
      <c r="H235" s="1125"/>
      <c r="I235" s="1126"/>
      <c r="J235" s="1009" t="e">
        <f t="shared" si="20"/>
        <v>#DIV/0!</v>
      </c>
      <c r="K235" s="1010" t="e">
        <f t="shared" si="21"/>
        <v>#DIV/0!</v>
      </c>
    </row>
    <row r="236" spans="2:11" ht="15" customHeight="1" outlineLevel="1">
      <c r="B236" s="1138" t="s">
        <v>1576</v>
      </c>
      <c r="C236" s="1170" t="s">
        <v>1577</v>
      </c>
      <c r="D236" s="1129">
        <v>613986</v>
      </c>
      <c r="E236" s="1135"/>
      <c r="F236" s="1124"/>
      <c r="G236" s="1135"/>
      <c r="H236" s="1125"/>
      <c r="I236" s="1126"/>
      <c r="J236" s="1009" t="e">
        <f t="shared" si="20"/>
        <v>#DIV/0!</v>
      </c>
      <c r="K236" s="1010" t="e">
        <f t="shared" si="21"/>
        <v>#DIV/0!</v>
      </c>
    </row>
    <row r="237" spans="2:11" ht="15" customHeight="1" outlineLevel="1">
      <c r="B237" s="1138" t="s">
        <v>1578</v>
      </c>
      <c r="C237" s="1170" t="s">
        <v>1579</v>
      </c>
      <c r="D237" s="1129">
        <v>613987</v>
      </c>
      <c r="E237" s="1135"/>
      <c r="F237" s="1124"/>
      <c r="G237" s="1135"/>
      <c r="H237" s="1125"/>
      <c r="I237" s="1126"/>
      <c r="J237" s="1009" t="e">
        <f t="shared" si="20"/>
        <v>#DIV/0!</v>
      </c>
      <c r="K237" s="1010" t="e">
        <f t="shared" si="21"/>
        <v>#DIV/0!</v>
      </c>
    </row>
    <row r="238" spans="2:11" ht="15" customHeight="1" outlineLevel="1">
      <c r="B238" s="1138" t="s">
        <v>1580</v>
      </c>
      <c r="C238" s="1171" t="s">
        <v>1581</v>
      </c>
      <c r="D238" s="1129">
        <v>613988</v>
      </c>
      <c r="E238" s="1135"/>
      <c r="F238" s="1124"/>
      <c r="G238" s="1135"/>
      <c r="H238" s="1125"/>
      <c r="I238" s="1126"/>
      <c r="J238" s="1009" t="e">
        <f t="shared" si="20"/>
        <v>#DIV/0!</v>
      </c>
      <c r="K238" s="1010" t="e">
        <f t="shared" si="21"/>
        <v>#DIV/0!</v>
      </c>
    </row>
    <row r="239" spans="2:11" ht="15" customHeight="1" outlineLevel="1">
      <c r="B239" s="1138" t="s">
        <v>1582</v>
      </c>
      <c r="C239" s="1170" t="s">
        <v>1583</v>
      </c>
      <c r="D239" s="1129">
        <v>613989</v>
      </c>
      <c r="E239" s="1135"/>
      <c r="F239" s="1124"/>
      <c r="G239" s="1135"/>
      <c r="H239" s="1125"/>
      <c r="I239" s="1126"/>
      <c r="J239" s="1009" t="e">
        <f t="shared" si="20"/>
        <v>#DIV/0!</v>
      </c>
      <c r="K239" s="1010" t="e">
        <f t="shared" si="21"/>
        <v>#DIV/0!</v>
      </c>
    </row>
    <row r="240" spans="2:11" ht="15" customHeight="1" outlineLevel="1">
      <c r="B240" s="1138" t="s">
        <v>1584</v>
      </c>
      <c r="C240" s="1170" t="s">
        <v>1585</v>
      </c>
      <c r="D240" s="1129">
        <v>613991</v>
      </c>
      <c r="E240" s="1135"/>
      <c r="F240" s="1124"/>
      <c r="G240" s="1135"/>
      <c r="H240" s="1125"/>
      <c r="I240" s="1126"/>
      <c r="J240" s="1009" t="e">
        <f t="shared" si="20"/>
        <v>#DIV/0!</v>
      </c>
      <c r="K240" s="1010" t="e">
        <f t="shared" si="21"/>
        <v>#DIV/0!</v>
      </c>
    </row>
    <row r="241" spans="2:11" ht="15" customHeight="1" outlineLevel="1">
      <c r="B241" s="1138" t="s">
        <v>1586</v>
      </c>
      <c r="C241" s="1170" t="s">
        <v>1587</v>
      </c>
      <c r="D241" s="1129">
        <v>613992</v>
      </c>
      <c r="E241" s="1135"/>
      <c r="F241" s="1124"/>
      <c r="G241" s="1135"/>
      <c r="H241" s="1125"/>
      <c r="I241" s="1126"/>
      <c r="J241" s="1009" t="e">
        <f t="shared" si="20"/>
        <v>#DIV/0!</v>
      </c>
      <c r="K241" s="1010" t="e">
        <f t="shared" si="21"/>
        <v>#DIV/0!</v>
      </c>
    </row>
    <row r="242" spans="2:11" ht="15" customHeight="1" outlineLevel="1">
      <c r="B242" s="1138" t="s">
        <v>1588</v>
      </c>
      <c r="C242" s="1170" t="s">
        <v>1589</v>
      </c>
      <c r="D242" s="1129">
        <v>613993</v>
      </c>
      <c r="E242" s="1135"/>
      <c r="F242" s="1124"/>
      <c r="G242" s="1135"/>
      <c r="H242" s="1125"/>
      <c r="I242" s="1126"/>
      <c r="J242" s="1009" t="e">
        <f t="shared" si="20"/>
        <v>#DIV/0!</v>
      </c>
      <c r="K242" s="1010" t="e">
        <f t="shared" si="21"/>
        <v>#DIV/0!</v>
      </c>
    </row>
    <row r="243" spans="2:11" ht="15" customHeight="1" outlineLevel="1">
      <c r="B243" s="1138" t="s">
        <v>1590</v>
      </c>
      <c r="C243" s="1170" t="s">
        <v>1591</v>
      </c>
      <c r="D243" s="1129">
        <v>613994</v>
      </c>
      <c r="E243" s="1135"/>
      <c r="F243" s="1124"/>
      <c r="G243" s="1135"/>
      <c r="H243" s="1125"/>
      <c r="I243" s="1126"/>
      <c r="J243" s="1009" t="e">
        <f t="shared" si="20"/>
        <v>#DIV/0!</v>
      </c>
      <c r="K243" s="1010" t="e">
        <f t="shared" si="21"/>
        <v>#DIV/0!</v>
      </c>
    </row>
    <row r="244" spans="2:11" ht="15" customHeight="1" outlineLevel="1">
      <c r="B244" s="1138" t="s">
        <v>1592</v>
      </c>
      <c r="C244" s="1170" t="s">
        <v>1593</v>
      </c>
      <c r="D244" s="1129">
        <v>613995</v>
      </c>
      <c r="E244" s="1135"/>
      <c r="F244" s="1124"/>
      <c r="G244" s="1135"/>
      <c r="H244" s="1125"/>
      <c r="I244" s="1126"/>
      <c r="J244" s="1009" t="e">
        <f t="shared" si="20"/>
        <v>#DIV/0!</v>
      </c>
      <c r="K244" s="1010" t="e">
        <f t="shared" si="21"/>
        <v>#DIV/0!</v>
      </c>
    </row>
    <row r="245" spans="2:11" ht="15" customHeight="1" outlineLevel="1">
      <c r="B245" s="1138" t="s">
        <v>1594</v>
      </c>
      <c r="C245" s="1170" t="s">
        <v>1595</v>
      </c>
      <c r="D245" s="1129">
        <v>613996</v>
      </c>
      <c r="E245" s="1135"/>
      <c r="F245" s="1124"/>
      <c r="G245" s="1135"/>
      <c r="H245" s="1125"/>
      <c r="I245" s="1126"/>
      <c r="J245" s="1009" t="e">
        <f t="shared" si="20"/>
        <v>#DIV/0!</v>
      </c>
      <c r="K245" s="1010" t="e">
        <f t="shared" si="21"/>
        <v>#DIV/0!</v>
      </c>
    </row>
    <row r="246" spans="2:11" ht="15" customHeight="1" outlineLevel="1">
      <c r="B246" s="1138" t="s">
        <v>1596</v>
      </c>
      <c r="C246" s="1170" t="s">
        <v>1597</v>
      </c>
      <c r="D246" s="1129">
        <v>613997</v>
      </c>
      <c r="E246" s="1135"/>
      <c r="F246" s="1124"/>
      <c r="G246" s="1135"/>
      <c r="H246" s="1125"/>
      <c r="I246" s="1126"/>
      <c r="J246" s="1009" t="e">
        <f t="shared" si="20"/>
        <v>#DIV/0!</v>
      </c>
      <c r="K246" s="1010" t="e">
        <f t="shared" si="21"/>
        <v>#DIV/0!</v>
      </c>
    </row>
    <row r="247" spans="2:11" ht="15" customHeight="1" outlineLevel="1">
      <c r="B247" s="1138" t="s">
        <v>1598</v>
      </c>
      <c r="C247" s="1170" t="s">
        <v>1599</v>
      </c>
      <c r="D247" s="1129">
        <v>613998</v>
      </c>
      <c r="E247" s="1135"/>
      <c r="F247" s="1124"/>
      <c r="G247" s="1135"/>
      <c r="H247" s="1125"/>
      <c r="I247" s="1126"/>
      <c r="J247" s="1009" t="e">
        <f t="shared" si="20"/>
        <v>#DIV/0!</v>
      </c>
      <c r="K247" s="1010" t="e">
        <f t="shared" si="21"/>
        <v>#DIV/0!</v>
      </c>
    </row>
    <row r="248" spans="2:11" ht="15" customHeight="1" outlineLevel="1">
      <c r="B248" s="1138" t="s">
        <v>1600</v>
      </c>
      <c r="C248" s="1121" t="s">
        <v>1601</v>
      </c>
      <c r="D248" s="1129">
        <v>613999</v>
      </c>
      <c r="E248" s="1172"/>
      <c r="F248" s="1124"/>
      <c r="G248" s="1172"/>
      <c r="H248" s="1125"/>
      <c r="I248" s="1126"/>
      <c r="J248" s="1009" t="e">
        <f t="shared" si="20"/>
        <v>#DIV/0!</v>
      </c>
      <c r="K248" s="1010" t="e">
        <f t="shared" si="21"/>
        <v>#DIV/0!</v>
      </c>
    </row>
    <row r="249" spans="2:11" ht="25.5" customHeight="1">
      <c r="B249" s="1051">
        <v>16</v>
      </c>
      <c r="C249" s="1020" t="s">
        <v>4</v>
      </c>
      <c r="D249" s="1021">
        <v>614000</v>
      </c>
      <c r="E249" s="1052">
        <f>SUM(E250:E257)</f>
        <v>0</v>
      </c>
      <c r="F249" s="1052">
        <f>SUM(F250:F257)</f>
        <v>0</v>
      </c>
      <c r="G249" s="1052">
        <f t="shared" si="0"/>
        <v>0</v>
      </c>
      <c r="H249" s="1053">
        <f>SUM(H250:H257)</f>
        <v>0</v>
      </c>
      <c r="I249" s="1054">
        <f>SUM(I250:I257)</f>
        <v>0</v>
      </c>
      <c r="J249" s="1055" t="e">
        <f t="shared" si="1"/>
        <v>#DIV/0!</v>
      </c>
      <c r="K249" s="1056" t="e">
        <f t="shared" si="2"/>
        <v>#DIV/0!</v>
      </c>
    </row>
    <row r="250" spans="2:11" ht="15" customHeight="1">
      <c r="B250" s="1173">
        <v>17</v>
      </c>
      <c r="C250" s="1174" t="s">
        <v>36</v>
      </c>
      <c r="D250" s="1175">
        <v>614100</v>
      </c>
      <c r="E250" s="1176"/>
      <c r="F250" s="1176"/>
      <c r="G250" s="1176">
        <f t="shared" si="0"/>
        <v>0</v>
      </c>
      <c r="H250" s="1177"/>
      <c r="I250" s="1178"/>
      <c r="J250" s="1062" t="e">
        <f t="shared" si="1"/>
        <v>#DIV/0!</v>
      </c>
      <c r="K250" s="1063" t="e">
        <f t="shared" si="2"/>
        <v>#DIV/0!</v>
      </c>
    </row>
    <row r="251" spans="2:11" ht="15" customHeight="1">
      <c r="B251" s="1179">
        <v>18</v>
      </c>
      <c r="C251" s="1174" t="s">
        <v>43</v>
      </c>
      <c r="D251" s="1175">
        <v>614200</v>
      </c>
      <c r="E251" s="1176"/>
      <c r="F251" s="1176"/>
      <c r="G251" s="1176">
        <f t="shared" si="0"/>
        <v>0</v>
      </c>
      <c r="H251" s="1177"/>
      <c r="I251" s="1178"/>
      <c r="J251" s="1062" t="e">
        <f t="shared" si="1"/>
        <v>#DIV/0!</v>
      </c>
      <c r="K251" s="1063" t="e">
        <f t="shared" si="2"/>
        <v>#DIV/0!</v>
      </c>
    </row>
    <row r="252" spans="2:11" ht="15" customHeight="1">
      <c r="B252" s="1173">
        <v>19</v>
      </c>
      <c r="C252" s="1174" t="s">
        <v>44</v>
      </c>
      <c r="D252" s="1175">
        <v>614300</v>
      </c>
      <c r="E252" s="1176"/>
      <c r="F252" s="1176"/>
      <c r="G252" s="1176">
        <f t="shared" si="0"/>
        <v>0</v>
      </c>
      <c r="H252" s="1177"/>
      <c r="I252" s="1178"/>
      <c r="J252" s="1062" t="e">
        <f t="shared" si="1"/>
        <v>#DIV/0!</v>
      </c>
      <c r="K252" s="1063" t="e">
        <f t="shared" si="2"/>
        <v>#DIV/0!</v>
      </c>
    </row>
    <row r="253" spans="2:11" ht="15" customHeight="1">
      <c r="B253" s="1179">
        <v>20</v>
      </c>
      <c r="C253" s="1180" t="s">
        <v>294</v>
      </c>
      <c r="D253" s="1175">
        <v>614400</v>
      </c>
      <c r="E253" s="1176"/>
      <c r="F253" s="1176"/>
      <c r="G253" s="1176">
        <f t="shared" si="0"/>
        <v>0</v>
      </c>
      <c r="H253" s="1177"/>
      <c r="I253" s="1178"/>
      <c r="J253" s="1062" t="e">
        <f t="shared" si="1"/>
        <v>#DIV/0!</v>
      </c>
      <c r="K253" s="1063" t="e">
        <f t="shared" si="2"/>
        <v>#DIV/0!</v>
      </c>
    </row>
    <row r="254" spans="2:11" ht="15" customHeight="1">
      <c r="B254" s="1173">
        <v>21</v>
      </c>
      <c r="C254" s="1181" t="s">
        <v>293</v>
      </c>
      <c r="D254" s="1175">
        <v>614500</v>
      </c>
      <c r="E254" s="1182"/>
      <c r="F254" s="1182"/>
      <c r="G254" s="1182">
        <f t="shared" si="0"/>
        <v>0</v>
      </c>
      <c r="H254" s="1183"/>
      <c r="I254" s="1184"/>
      <c r="J254" s="1069" t="e">
        <f t="shared" si="1"/>
        <v>#DIV/0!</v>
      </c>
      <c r="K254" s="1070" t="e">
        <f t="shared" si="2"/>
        <v>#DIV/0!</v>
      </c>
    </row>
    <row r="255" spans="2:11" ht="15" customHeight="1">
      <c r="B255" s="1179">
        <v>22</v>
      </c>
      <c r="C255" s="1180" t="s">
        <v>292</v>
      </c>
      <c r="D255" s="1175">
        <v>614600</v>
      </c>
      <c r="E255" s="1176"/>
      <c r="F255" s="1176"/>
      <c r="G255" s="1176">
        <f t="shared" si="0"/>
        <v>0</v>
      </c>
      <c r="H255" s="1177"/>
      <c r="I255" s="1178"/>
      <c r="J255" s="1062" t="e">
        <f t="shared" si="1"/>
        <v>#DIV/0!</v>
      </c>
      <c r="K255" s="1063" t="e">
        <f t="shared" si="2"/>
        <v>#DIV/0!</v>
      </c>
    </row>
    <row r="256" spans="2:11" ht="15" customHeight="1">
      <c r="B256" s="1173">
        <v>23</v>
      </c>
      <c r="C256" s="1174" t="s">
        <v>291</v>
      </c>
      <c r="D256" s="1175">
        <v>614700</v>
      </c>
      <c r="E256" s="1176"/>
      <c r="F256" s="1176"/>
      <c r="G256" s="1176">
        <f t="shared" si="0"/>
        <v>0</v>
      </c>
      <c r="H256" s="1177"/>
      <c r="I256" s="1178"/>
      <c r="J256" s="1062" t="e">
        <f t="shared" si="1"/>
        <v>#DIV/0!</v>
      </c>
      <c r="K256" s="1063" t="e">
        <f t="shared" si="2"/>
        <v>#DIV/0!</v>
      </c>
    </row>
    <row r="257" spans="2:11" ht="15" customHeight="1">
      <c r="B257" s="1179">
        <v>24</v>
      </c>
      <c r="C257" s="1185" t="s">
        <v>290</v>
      </c>
      <c r="D257" s="1186">
        <v>614800</v>
      </c>
      <c r="E257" s="1176"/>
      <c r="F257" s="1176"/>
      <c r="G257" s="1176">
        <f t="shared" si="0"/>
        <v>0</v>
      </c>
      <c r="H257" s="1177"/>
      <c r="I257" s="1178"/>
      <c r="J257" s="1062" t="e">
        <f t="shared" si="1"/>
        <v>#DIV/0!</v>
      </c>
      <c r="K257" s="1063" t="e">
        <f t="shared" si="2"/>
        <v>#DIV/0!</v>
      </c>
    </row>
    <row r="258" spans="2:11" ht="15" customHeight="1">
      <c r="B258" s="1173">
        <v>25</v>
      </c>
      <c r="C258" s="1185" t="s">
        <v>33</v>
      </c>
      <c r="D258" s="1186">
        <v>614900</v>
      </c>
      <c r="E258" s="1176"/>
      <c r="F258" s="1176"/>
      <c r="G258" s="1176"/>
      <c r="H258" s="1187"/>
      <c r="I258" s="1188"/>
      <c r="J258" s="1062"/>
      <c r="K258" s="1063"/>
    </row>
    <row r="259" spans="2:11" ht="15" customHeight="1">
      <c r="B259" s="1075">
        <v>26</v>
      </c>
      <c r="C259" s="1076" t="s">
        <v>5</v>
      </c>
      <c r="D259" s="994">
        <v>616000</v>
      </c>
      <c r="E259" s="1045">
        <f>SUM(E260:E262)</f>
        <v>0</v>
      </c>
      <c r="F259" s="1045">
        <f>SUM(F260:F262)</f>
        <v>0</v>
      </c>
      <c r="G259" s="1045">
        <f t="shared" si="0"/>
        <v>0</v>
      </c>
      <c r="H259" s="1045">
        <f>SUM(H260:H262)</f>
        <v>0</v>
      </c>
      <c r="I259" s="1077">
        <f>SUM(I260:I262)</f>
        <v>0</v>
      </c>
      <c r="J259" s="1078" t="e">
        <f t="shared" si="1"/>
        <v>#DIV/0!</v>
      </c>
      <c r="K259" s="1079" t="e">
        <f t="shared" si="2"/>
        <v>#DIV/0!</v>
      </c>
    </row>
    <row r="260" spans="2:11" ht="15" customHeight="1">
      <c r="B260" s="991">
        <v>27</v>
      </c>
      <c r="C260" s="1064" t="s">
        <v>289</v>
      </c>
      <c r="D260" s="1058">
        <v>616100</v>
      </c>
      <c r="E260" s="1059"/>
      <c r="F260" s="1059"/>
      <c r="G260" s="1059">
        <f t="shared" si="0"/>
        <v>0</v>
      </c>
      <c r="H260" s="1060"/>
      <c r="I260" s="1061"/>
      <c r="J260" s="1062" t="e">
        <f t="shared" si="1"/>
        <v>#DIV/0!</v>
      </c>
      <c r="K260" s="1063" t="e">
        <f t="shared" si="2"/>
        <v>#DIV/0!</v>
      </c>
    </row>
    <row r="261" spans="2:11" ht="15" customHeight="1">
      <c r="B261" s="982">
        <v>28</v>
      </c>
      <c r="C261" s="1064" t="s">
        <v>288</v>
      </c>
      <c r="D261" s="1058">
        <v>616200</v>
      </c>
      <c r="E261" s="1059"/>
      <c r="F261" s="1059"/>
      <c r="G261" s="1059">
        <f t="shared" si="0"/>
        <v>0</v>
      </c>
      <c r="H261" s="1060"/>
      <c r="I261" s="1061"/>
      <c r="J261" s="1062" t="e">
        <f t="shared" si="1"/>
        <v>#DIV/0!</v>
      </c>
      <c r="K261" s="1063" t="e">
        <f t="shared" si="2"/>
        <v>#DIV/0!</v>
      </c>
    </row>
    <row r="262" spans="2:11" ht="15" customHeight="1">
      <c r="B262" s="991">
        <v>29</v>
      </c>
      <c r="C262" s="1064" t="s">
        <v>287</v>
      </c>
      <c r="D262" s="1058">
        <v>616300</v>
      </c>
      <c r="E262" s="1059"/>
      <c r="F262" s="1059"/>
      <c r="G262" s="1059">
        <f t="shared" si="0"/>
        <v>0</v>
      </c>
      <c r="H262" s="1060"/>
      <c r="I262" s="1061"/>
      <c r="J262" s="1062" t="e">
        <f t="shared" si="1"/>
        <v>#DIV/0!</v>
      </c>
      <c r="K262" s="1063" t="e">
        <f t="shared" si="2"/>
        <v>#DIV/0!</v>
      </c>
    </row>
    <row r="263" spans="2:11" s="1017" customFormat="1" ht="15" customHeight="1">
      <c r="B263" s="991">
        <v>30</v>
      </c>
      <c r="C263" s="983" t="s">
        <v>6</v>
      </c>
      <c r="D263" s="984"/>
      <c r="E263" s="985">
        <f>SUM(E264+E299)</f>
        <v>0</v>
      </c>
      <c r="F263" s="985">
        <f>SUM(F264+F299)</f>
        <v>0</v>
      </c>
      <c r="G263" s="985">
        <f>SUM(E263:F263)</f>
        <v>0</v>
      </c>
      <c r="H263" s="1189">
        <f>SUM(H264+H299)</f>
        <v>0</v>
      </c>
      <c r="I263" s="1189">
        <f>SUM(I264+I299)</f>
        <v>0</v>
      </c>
      <c r="J263" s="1190" t="e">
        <f t="shared" si="1"/>
        <v>#DIV/0!</v>
      </c>
      <c r="K263" s="1191" t="e">
        <f t="shared" si="2"/>
        <v>#DIV/0!</v>
      </c>
    </row>
    <row r="264" spans="2:11" ht="25.5" customHeight="1">
      <c r="B264" s="982">
        <v>31</v>
      </c>
      <c r="C264" s="1084" t="s">
        <v>7</v>
      </c>
      <c r="D264" s="1085">
        <v>821000</v>
      </c>
      <c r="E264" s="1059">
        <f>E265+E266+E267+E296+E297+E298</f>
        <v>0</v>
      </c>
      <c r="F264" s="1059">
        <f>SUM(F265:F298)</f>
        <v>0</v>
      </c>
      <c r="G264" s="1059">
        <f>SUM(E264:F264)</f>
        <v>0</v>
      </c>
      <c r="H264" s="1086">
        <f>H265+H266+H267+H296+H297+H298</f>
        <v>0</v>
      </c>
      <c r="I264" s="1086">
        <f>I265+I266+I267+I296+I297+I298</f>
        <v>0</v>
      </c>
      <c r="J264" s="1062" t="e">
        <f t="shared" si="1"/>
        <v>#DIV/0!</v>
      </c>
      <c r="K264" s="1063" t="e">
        <f t="shared" si="2"/>
        <v>#DIV/0!</v>
      </c>
    </row>
    <row r="265" spans="2:11" ht="25.5" customHeight="1">
      <c r="B265" s="991">
        <v>32</v>
      </c>
      <c r="C265" s="1087" t="s">
        <v>286</v>
      </c>
      <c r="D265" s="1058">
        <v>821100</v>
      </c>
      <c r="E265" s="1059"/>
      <c r="F265" s="1059"/>
      <c r="G265" s="1059">
        <f>SUM(E265:F265)</f>
        <v>0</v>
      </c>
      <c r="H265" s="1088"/>
      <c r="I265" s="1089"/>
      <c r="J265" s="1062" t="e">
        <f t="shared" si="1"/>
        <v>#DIV/0!</v>
      </c>
      <c r="K265" s="1063" t="e">
        <f t="shared" si="2"/>
        <v>#DIV/0!</v>
      </c>
    </row>
    <row r="266" spans="2:11" ht="15" customHeight="1">
      <c r="B266" s="982">
        <v>33</v>
      </c>
      <c r="C266" s="1064" t="s">
        <v>285</v>
      </c>
      <c r="D266" s="1058">
        <v>821200</v>
      </c>
      <c r="E266" s="1059"/>
      <c r="F266" s="1059"/>
      <c r="G266" s="1059">
        <f>SUM(E266:F266)</f>
        <v>0</v>
      </c>
      <c r="H266" s="1060"/>
      <c r="I266" s="1061"/>
      <c r="J266" s="1062" t="e">
        <f t="shared" si="1"/>
        <v>#DIV/0!</v>
      </c>
      <c r="K266" s="1063" t="e">
        <f t="shared" si="2"/>
        <v>#DIV/0!</v>
      </c>
    </row>
    <row r="267" spans="2:11" ht="15" customHeight="1">
      <c r="B267" s="1026">
        <v>34</v>
      </c>
      <c r="C267" s="1192" t="s">
        <v>284</v>
      </c>
      <c r="D267" s="999">
        <v>821300</v>
      </c>
      <c r="E267" s="1091">
        <f>SUM(E268:E295)</f>
        <v>0</v>
      </c>
      <c r="F267" s="1091"/>
      <c r="G267" s="1091">
        <f>SUM(E267:F267)</f>
        <v>0</v>
      </c>
      <c r="H267" s="1092">
        <f>SUM(H268:H295)</f>
        <v>0</v>
      </c>
      <c r="I267" s="1092">
        <f>SUM(I268:I295)</f>
        <v>0</v>
      </c>
      <c r="J267" s="1093" t="e">
        <f t="shared" si="1"/>
        <v>#DIV/0!</v>
      </c>
      <c r="K267" s="1094" t="e">
        <f>SUM(H267/I267)</f>
        <v>#DIV/0!</v>
      </c>
    </row>
    <row r="268" spans="2:11" ht="15" customHeight="1">
      <c r="B268" s="1193" t="s">
        <v>1602</v>
      </c>
      <c r="C268" s="1097" t="s">
        <v>923</v>
      </c>
      <c r="D268" s="1048">
        <v>821311</v>
      </c>
      <c r="E268" s="1194"/>
      <c r="F268" s="1194"/>
      <c r="G268" s="1194"/>
      <c r="H268" s="1195"/>
      <c r="I268" s="1061"/>
      <c r="J268" s="1009" t="e">
        <f t="shared" ref="J268:J295" si="22">(H268/G268)</f>
        <v>#DIV/0!</v>
      </c>
      <c r="K268" s="1010" t="e">
        <f t="shared" ref="K268:K295" si="23">H268/I268</f>
        <v>#DIV/0!</v>
      </c>
    </row>
    <row r="269" spans="2:11" ht="15" customHeight="1">
      <c r="B269" s="1193" t="s">
        <v>1603</v>
      </c>
      <c r="C269" s="1097" t="s">
        <v>1058</v>
      </c>
      <c r="D269" s="1011">
        <v>821312</v>
      </c>
      <c r="E269" s="1194"/>
      <c r="F269" s="1194"/>
      <c r="G269" s="1194"/>
      <c r="H269" s="1195"/>
      <c r="I269" s="1061"/>
      <c r="J269" s="1009" t="e">
        <f t="shared" si="22"/>
        <v>#DIV/0!</v>
      </c>
      <c r="K269" s="1010" t="e">
        <f t="shared" si="23"/>
        <v>#DIV/0!</v>
      </c>
    </row>
    <row r="270" spans="2:11" ht="15" customHeight="1">
      <c r="B270" s="1193" t="s">
        <v>1604</v>
      </c>
      <c r="C270" s="1097" t="s">
        <v>819</v>
      </c>
      <c r="D270" s="1011">
        <v>821313</v>
      </c>
      <c r="E270" s="1194"/>
      <c r="F270" s="1194"/>
      <c r="G270" s="1194"/>
      <c r="H270" s="1195"/>
      <c r="I270" s="1061"/>
      <c r="J270" s="1009" t="e">
        <f t="shared" si="22"/>
        <v>#DIV/0!</v>
      </c>
      <c r="K270" s="1010" t="e">
        <f t="shared" si="23"/>
        <v>#DIV/0!</v>
      </c>
    </row>
    <row r="271" spans="2:11" ht="15" customHeight="1">
      <c r="B271" s="1193" t="s">
        <v>1605</v>
      </c>
      <c r="C271" s="1097" t="s">
        <v>821</v>
      </c>
      <c r="D271" s="1011">
        <v>821321</v>
      </c>
      <c r="E271" s="1194"/>
      <c r="F271" s="1194"/>
      <c r="G271" s="1194"/>
      <c r="H271" s="1195"/>
      <c r="I271" s="1061"/>
      <c r="J271" s="1009" t="e">
        <f t="shared" si="22"/>
        <v>#DIV/0!</v>
      </c>
      <c r="K271" s="1010" t="e">
        <f t="shared" si="23"/>
        <v>#DIV/0!</v>
      </c>
    </row>
    <row r="272" spans="2:11" ht="15" customHeight="1">
      <c r="B272" s="1193" t="s">
        <v>1606</v>
      </c>
      <c r="C272" s="1097" t="s">
        <v>823</v>
      </c>
      <c r="D272" s="1011">
        <v>821322</v>
      </c>
      <c r="E272" s="1194"/>
      <c r="F272" s="1194"/>
      <c r="G272" s="1194"/>
      <c r="H272" s="1195"/>
      <c r="I272" s="1061"/>
      <c r="J272" s="1009" t="e">
        <f t="shared" si="22"/>
        <v>#DIV/0!</v>
      </c>
      <c r="K272" s="1010" t="e">
        <f t="shared" si="23"/>
        <v>#DIV/0!</v>
      </c>
    </row>
    <row r="273" spans="2:11" ht="15" customHeight="1">
      <c r="B273" s="1193" t="s">
        <v>1607</v>
      </c>
      <c r="C273" s="1097" t="s">
        <v>1608</v>
      </c>
      <c r="D273" s="1011">
        <v>821323</v>
      </c>
      <c r="E273" s="1194"/>
      <c r="F273" s="1194"/>
      <c r="G273" s="1194"/>
      <c r="H273" s="1195"/>
      <c r="I273" s="1061"/>
      <c r="J273" s="1009" t="e">
        <f t="shared" si="22"/>
        <v>#DIV/0!</v>
      </c>
      <c r="K273" s="1010" t="e">
        <f t="shared" si="23"/>
        <v>#DIV/0!</v>
      </c>
    </row>
    <row r="274" spans="2:11" ht="15" customHeight="1">
      <c r="B274" s="1193" t="s">
        <v>1609</v>
      </c>
      <c r="C274" s="1097" t="s">
        <v>827</v>
      </c>
      <c r="D274" s="1011">
        <v>821324</v>
      </c>
      <c r="E274" s="1194"/>
      <c r="F274" s="1194"/>
      <c r="G274" s="1194"/>
      <c r="H274" s="1195"/>
      <c r="I274" s="1061"/>
      <c r="J274" s="1009" t="e">
        <f t="shared" si="22"/>
        <v>#DIV/0!</v>
      </c>
      <c r="K274" s="1010" t="e">
        <f t="shared" si="23"/>
        <v>#DIV/0!</v>
      </c>
    </row>
    <row r="275" spans="2:11" ht="15" customHeight="1">
      <c r="B275" s="1193" t="s">
        <v>1610</v>
      </c>
      <c r="C275" s="1097" t="s">
        <v>1085</v>
      </c>
      <c r="D275" s="1011">
        <v>821329</v>
      </c>
      <c r="E275" s="1194"/>
      <c r="F275" s="1194"/>
      <c r="G275" s="1194"/>
      <c r="H275" s="1195"/>
      <c r="I275" s="1061"/>
      <c r="J275" s="1009" t="e">
        <f t="shared" si="22"/>
        <v>#DIV/0!</v>
      </c>
      <c r="K275" s="1010" t="e">
        <f t="shared" si="23"/>
        <v>#DIV/0!</v>
      </c>
    </row>
    <row r="276" spans="2:11" ht="15" customHeight="1">
      <c r="B276" s="1193" t="s">
        <v>1611</v>
      </c>
      <c r="C276" s="1097" t="s">
        <v>1612</v>
      </c>
      <c r="D276" s="1011">
        <v>821331</v>
      </c>
      <c r="E276" s="1194"/>
      <c r="F276" s="1194"/>
      <c r="G276" s="1194"/>
      <c r="H276" s="1195"/>
      <c r="I276" s="1061"/>
      <c r="J276" s="1009" t="e">
        <f t="shared" si="22"/>
        <v>#DIV/0!</v>
      </c>
      <c r="K276" s="1010" t="e">
        <f t="shared" si="23"/>
        <v>#DIV/0!</v>
      </c>
    </row>
    <row r="277" spans="2:11" ht="15" customHeight="1">
      <c r="B277" s="1193" t="s">
        <v>1613</v>
      </c>
      <c r="C277" s="1097" t="s">
        <v>1614</v>
      </c>
      <c r="D277" s="1011">
        <v>821332</v>
      </c>
      <c r="E277" s="1194"/>
      <c r="F277" s="1194"/>
      <c r="G277" s="1194"/>
      <c r="H277" s="1195"/>
      <c r="I277" s="1061"/>
      <c r="J277" s="1009" t="e">
        <f t="shared" si="22"/>
        <v>#DIV/0!</v>
      </c>
      <c r="K277" s="1010" t="e">
        <f t="shared" si="23"/>
        <v>#DIV/0!</v>
      </c>
    </row>
    <row r="278" spans="2:11" ht="15" customHeight="1">
      <c r="B278" s="1193" t="s">
        <v>1615</v>
      </c>
      <c r="C278" s="1097" t="s">
        <v>945</v>
      </c>
      <c r="D278" s="1011">
        <v>821333</v>
      </c>
      <c r="E278" s="1194"/>
      <c r="F278" s="1194"/>
      <c r="G278" s="1194"/>
      <c r="H278" s="1195"/>
      <c r="I278" s="1061"/>
      <c r="J278" s="1009" t="e">
        <f t="shared" si="22"/>
        <v>#DIV/0!</v>
      </c>
      <c r="K278" s="1010" t="e">
        <f t="shared" si="23"/>
        <v>#DIV/0!</v>
      </c>
    </row>
    <row r="279" spans="2:11" ht="15" customHeight="1">
      <c r="B279" s="1193" t="s">
        <v>1616</v>
      </c>
      <c r="C279" s="1097" t="s">
        <v>835</v>
      </c>
      <c r="D279" s="1011">
        <v>821334</v>
      </c>
      <c r="E279" s="1194"/>
      <c r="F279" s="1194"/>
      <c r="G279" s="1194"/>
      <c r="H279" s="1195"/>
      <c r="I279" s="1061"/>
      <c r="J279" s="1009" t="e">
        <f t="shared" si="22"/>
        <v>#DIV/0!</v>
      </c>
      <c r="K279" s="1010" t="e">
        <f t="shared" si="23"/>
        <v>#DIV/0!</v>
      </c>
    </row>
    <row r="280" spans="2:11" ht="15" customHeight="1">
      <c r="B280" s="1193" t="s">
        <v>1617</v>
      </c>
      <c r="C280" s="1097" t="s">
        <v>1618</v>
      </c>
      <c r="D280" s="1011">
        <v>821335</v>
      </c>
      <c r="E280" s="1194"/>
      <c r="F280" s="1194"/>
      <c r="G280" s="1194"/>
      <c r="H280" s="1195"/>
      <c r="I280" s="1061"/>
      <c r="J280" s="1009" t="e">
        <f t="shared" si="22"/>
        <v>#DIV/0!</v>
      </c>
      <c r="K280" s="1010" t="e">
        <f t="shared" si="23"/>
        <v>#DIV/0!</v>
      </c>
    </row>
    <row r="281" spans="2:11" ht="15" customHeight="1">
      <c r="B281" s="1193" t="s">
        <v>1619</v>
      </c>
      <c r="C281" s="1097" t="s">
        <v>839</v>
      </c>
      <c r="D281" s="1011">
        <v>821341</v>
      </c>
      <c r="E281" s="1194"/>
      <c r="F281" s="1194"/>
      <c r="G281" s="1194"/>
      <c r="H281" s="1195"/>
      <c r="I281" s="1061"/>
      <c r="J281" s="1009" t="e">
        <f t="shared" si="22"/>
        <v>#DIV/0!</v>
      </c>
      <c r="K281" s="1010" t="e">
        <f t="shared" si="23"/>
        <v>#DIV/0!</v>
      </c>
    </row>
    <row r="282" spans="2:11" ht="15" customHeight="1">
      <c r="B282" s="1193" t="s">
        <v>1620</v>
      </c>
      <c r="C282" s="1097" t="s">
        <v>841</v>
      </c>
      <c r="D282" s="1011">
        <v>821342</v>
      </c>
      <c r="E282" s="1194"/>
      <c r="F282" s="1194"/>
      <c r="G282" s="1194"/>
      <c r="H282" s="1195"/>
      <c r="I282" s="1061"/>
      <c r="J282" s="1009" t="e">
        <f t="shared" si="22"/>
        <v>#DIV/0!</v>
      </c>
      <c r="K282" s="1010" t="e">
        <f t="shared" si="23"/>
        <v>#DIV/0!</v>
      </c>
    </row>
    <row r="283" spans="2:11" ht="15" customHeight="1">
      <c r="B283" s="1193" t="s">
        <v>1621</v>
      </c>
      <c r="C283" s="1097" t="s">
        <v>843</v>
      </c>
      <c r="D283" s="1011">
        <v>821351</v>
      </c>
      <c r="E283" s="1194"/>
      <c r="F283" s="1194"/>
      <c r="G283" s="1194"/>
      <c r="H283" s="1195"/>
      <c r="I283" s="1061"/>
      <c r="J283" s="1009" t="e">
        <f t="shared" si="22"/>
        <v>#DIV/0!</v>
      </c>
      <c r="K283" s="1010" t="e">
        <f t="shared" si="23"/>
        <v>#DIV/0!</v>
      </c>
    </row>
    <row r="284" spans="2:11" ht="15" customHeight="1">
      <c r="B284" s="1193" t="s">
        <v>1622</v>
      </c>
      <c r="C284" s="1097" t="s">
        <v>1623</v>
      </c>
      <c r="D284" s="1011">
        <v>821352</v>
      </c>
      <c r="E284" s="1194"/>
      <c r="F284" s="1194"/>
      <c r="G284" s="1194"/>
      <c r="H284" s="1195"/>
      <c r="I284" s="1061"/>
      <c r="J284" s="1009" t="e">
        <f t="shared" si="22"/>
        <v>#DIV/0!</v>
      </c>
      <c r="K284" s="1010" t="e">
        <f t="shared" si="23"/>
        <v>#DIV/0!</v>
      </c>
    </row>
    <row r="285" spans="2:11" ht="15" customHeight="1">
      <c r="B285" s="1193" t="s">
        <v>1624</v>
      </c>
      <c r="C285" s="1097" t="s">
        <v>1625</v>
      </c>
      <c r="D285" s="1011">
        <v>821353</v>
      </c>
      <c r="E285" s="1194"/>
      <c r="F285" s="1194"/>
      <c r="G285" s="1194"/>
      <c r="H285" s="1195"/>
      <c r="I285" s="1061"/>
      <c r="J285" s="1009" t="e">
        <f t="shared" si="22"/>
        <v>#DIV/0!</v>
      </c>
      <c r="K285" s="1010" t="e">
        <f t="shared" si="23"/>
        <v>#DIV/0!</v>
      </c>
    </row>
    <row r="286" spans="2:11" ht="15" customHeight="1">
      <c r="B286" s="1193" t="s">
        <v>1626</v>
      </c>
      <c r="C286" s="1097" t="s">
        <v>959</v>
      </c>
      <c r="D286" s="1011">
        <v>821361</v>
      </c>
      <c r="E286" s="1194"/>
      <c r="F286" s="1194"/>
      <c r="G286" s="1194"/>
      <c r="H286" s="1195"/>
      <c r="I286" s="1061"/>
      <c r="J286" s="1009" t="e">
        <f t="shared" si="22"/>
        <v>#DIV/0!</v>
      </c>
      <c r="K286" s="1010" t="e">
        <f t="shared" si="23"/>
        <v>#DIV/0!</v>
      </c>
    </row>
    <row r="287" spans="2:11" ht="15" customHeight="1">
      <c r="B287" s="1193" t="s">
        <v>1627</v>
      </c>
      <c r="C287" s="1097" t="s">
        <v>849</v>
      </c>
      <c r="D287" s="1011">
        <v>821371</v>
      </c>
      <c r="E287" s="1194"/>
      <c r="F287" s="1194"/>
      <c r="G287" s="1194"/>
      <c r="H287" s="1195"/>
      <c r="I287" s="1061"/>
      <c r="J287" s="1009" t="e">
        <f t="shared" si="22"/>
        <v>#DIV/0!</v>
      </c>
      <c r="K287" s="1010" t="e">
        <f t="shared" si="23"/>
        <v>#DIV/0!</v>
      </c>
    </row>
    <row r="288" spans="2:11" ht="15" customHeight="1">
      <c r="B288" s="1193" t="s">
        <v>1628</v>
      </c>
      <c r="C288" s="1097" t="s">
        <v>851</v>
      </c>
      <c r="D288" s="1011">
        <v>821372</v>
      </c>
      <c r="E288" s="1194"/>
      <c r="F288" s="1194"/>
      <c r="G288" s="1194"/>
      <c r="H288" s="1195"/>
      <c r="I288" s="1061"/>
      <c r="J288" s="1009" t="e">
        <f t="shared" si="22"/>
        <v>#DIV/0!</v>
      </c>
      <c r="K288" s="1010" t="e">
        <f t="shared" si="23"/>
        <v>#DIV/0!</v>
      </c>
    </row>
    <row r="289" spans="2:11" ht="15" customHeight="1">
      <c r="B289" s="1193" t="s">
        <v>1629</v>
      </c>
      <c r="C289" s="1097" t="s">
        <v>853</v>
      </c>
      <c r="D289" s="1011">
        <v>821373</v>
      </c>
      <c r="E289" s="1194"/>
      <c r="F289" s="1194"/>
      <c r="G289" s="1194"/>
      <c r="H289" s="1195"/>
      <c r="I289" s="1061"/>
      <c r="J289" s="1009" t="e">
        <f t="shared" si="22"/>
        <v>#DIV/0!</v>
      </c>
      <c r="K289" s="1010" t="e">
        <f t="shared" si="23"/>
        <v>#DIV/0!</v>
      </c>
    </row>
    <row r="290" spans="2:11" ht="15" customHeight="1">
      <c r="B290" s="1193" t="s">
        <v>1630</v>
      </c>
      <c r="C290" s="1097" t="s">
        <v>855</v>
      </c>
      <c r="D290" s="1011">
        <v>821381</v>
      </c>
      <c r="E290" s="1194"/>
      <c r="F290" s="1194"/>
      <c r="G290" s="1194"/>
      <c r="H290" s="1195"/>
      <c r="I290" s="1061"/>
      <c r="J290" s="1009" t="e">
        <f t="shared" si="22"/>
        <v>#DIV/0!</v>
      </c>
      <c r="K290" s="1010" t="e">
        <f t="shared" si="23"/>
        <v>#DIV/0!</v>
      </c>
    </row>
    <row r="291" spans="2:11" ht="15" customHeight="1">
      <c r="B291" s="1193" t="s">
        <v>1631</v>
      </c>
      <c r="C291" s="1097" t="s">
        <v>857</v>
      </c>
      <c r="D291" s="1011">
        <v>821382</v>
      </c>
      <c r="E291" s="1194"/>
      <c r="F291" s="1194"/>
      <c r="G291" s="1194"/>
      <c r="H291" s="1195"/>
      <c r="I291" s="1061"/>
      <c r="J291" s="1009" t="e">
        <f t="shared" si="22"/>
        <v>#DIV/0!</v>
      </c>
      <c r="K291" s="1010" t="e">
        <f t="shared" si="23"/>
        <v>#DIV/0!</v>
      </c>
    </row>
    <row r="292" spans="2:11" ht="15" customHeight="1">
      <c r="B292" s="1193" t="s">
        <v>1632</v>
      </c>
      <c r="C292" s="1097" t="s">
        <v>1633</v>
      </c>
      <c r="D292" s="1011">
        <v>821383</v>
      </c>
      <c r="E292" s="1194"/>
      <c r="F292" s="1194"/>
      <c r="G292" s="1194"/>
      <c r="H292" s="1195"/>
      <c r="I292" s="1061"/>
      <c r="J292" s="1009" t="e">
        <f t="shared" si="22"/>
        <v>#DIV/0!</v>
      </c>
      <c r="K292" s="1010" t="e">
        <f t="shared" si="23"/>
        <v>#DIV/0!</v>
      </c>
    </row>
    <row r="293" spans="2:11" ht="15" customHeight="1">
      <c r="B293" s="1193" t="s">
        <v>1634</v>
      </c>
      <c r="C293" s="1097" t="s">
        <v>861</v>
      </c>
      <c r="D293" s="1011">
        <v>821385</v>
      </c>
      <c r="E293" s="1194"/>
      <c r="F293" s="1194"/>
      <c r="G293" s="1194"/>
      <c r="H293" s="1195"/>
      <c r="I293" s="1061"/>
      <c r="J293" s="1009" t="e">
        <f t="shared" si="22"/>
        <v>#DIV/0!</v>
      </c>
      <c r="K293" s="1010" t="e">
        <f t="shared" si="23"/>
        <v>#DIV/0!</v>
      </c>
    </row>
    <row r="294" spans="2:11" ht="15" customHeight="1">
      <c r="B294" s="1193" t="s">
        <v>1635</v>
      </c>
      <c r="C294" s="1097" t="s">
        <v>863</v>
      </c>
      <c r="D294" s="1011">
        <v>821391</v>
      </c>
      <c r="E294" s="1194"/>
      <c r="F294" s="1194"/>
      <c r="G294" s="1194"/>
      <c r="H294" s="1195"/>
      <c r="I294" s="1061"/>
      <c r="J294" s="1009" t="e">
        <f t="shared" si="22"/>
        <v>#DIV/0!</v>
      </c>
      <c r="K294" s="1010" t="e">
        <f t="shared" si="23"/>
        <v>#DIV/0!</v>
      </c>
    </row>
    <row r="295" spans="2:11" ht="15" customHeight="1">
      <c r="B295" s="1193" t="s">
        <v>1636</v>
      </c>
      <c r="C295" s="1097" t="s">
        <v>865</v>
      </c>
      <c r="D295" s="1011">
        <v>821399</v>
      </c>
      <c r="E295" s="1194"/>
      <c r="F295" s="1194"/>
      <c r="G295" s="1194"/>
      <c r="H295" s="1195"/>
      <c r="I295" s="1061"/>
      <c r="J295" s="1009" t="e">
        <f t="shared" si="22"/>
        <v>#DIV/0!</v>
      </c>
      <c r="K295" s="1010" t="e">
        <f t="shared" si="23"/>
        <v>#DIV/0!</v>
      </c>
    </row>
    <row r="296" spans="2:11" ht="15" customHeight="1">
      <c r="B296" s="1196">
        <v>35</v>
      </c>
      <c r="C296" s="1197" t="s">
        <v>283</v>
      </c>
      <c r="D296" s="1196">
        <v>821400</v>
      </c>
      <c r="E296" s="1059"/>
      <c r="F296" s="1059"/>
      <c r="G296" s="1059">
        <f t="shared" si="0"/>
        <v>0</v>
      </c>
      <c r="H296" s="1060"/>
      <c r="I296" s="1061"/>
      <c r="J296" s="1062" t="e">
        <f t="shared" si="1"/>
        <v>#DIV/0!</v>
      </c>
      <c r="K296" s="1063" t="e">
        <f t="shared" si="2"/>
        <v>#DIV/0!</v>
      </c>
    </row>
    <row r="297" spans="2:11" ht="15" customHeight="1">
      <c r="B297" s="991">
        <v>36</v>
      </c>
      <c r="C297" s="1064" t="s">
        <v>282</v>
      </c>
      <c r="D297" s="1058">
        <v>821500</v>
      </c>
      <c r="E297" s="1059"/>
      <c r="F297" s="1059"/>
      <c r="G297" s="1059">
        <f t="shared" si="0"/>
        <v>0</v>
      </c>
      <c r="H297" s="1060"/>
      <c r="I297" s="1061"/>
      <c r="J297" s="1062" t="e">
        <f t="shared" si="1"/>
        <v>#DIV/0!</v>
      </c>
      <c r="K297" s="1063" t="e">
        <f t="shared" si="2"/>
        <v>#DIV/0!</v>
      </c>
    </row>
    <row r="298" spans="2:11" ht="15" customHeight="1">
      <c r="B298" s="982">
        <v>37</v>
      </c>
      <c r="C298" s="1064" t="s">
        <v>281</v>
      </c>
      <c r="D298" s="1058">
        <v>821600</v>
      </c>
      <c r="E298" s="1059"/>
      <c r="F298" s="1059"/>
      <c r="G298" s="1059">
        <f t="shared" si="0"/>
        <v>0</v>
      </c>
      <c r="H298" s="1060"/>
      <c r="I298" s="1061"/>
      <c r="J298" s="1062" t="e">
        <f t="shared" si="1"/>
        <v>#DIV/0!</v>
      </c>
      <c r="K298" s="1063" t="e">
        <f t="shared" si="2"/>
        <v>#DIV/0!</v>
      </c>
    </row>
    <row r="299" spans="2:11" ht="15" customHeight="1">
      <c r="B299" s="991">
        <v>38</v>
      </c>
      <c r="C299" s="1084" t="s">
        <v>8</v>
      </c>
      <c r="D299" s="1085">
        <v>615000</v>
      </c>
      <c r="E299" s="1059">
        <f>SUM(E300:E302)</f>
        <v>0</v>
      </c>
      <c r="F299" s="1059">
        <f>SUM(F300:F302)</f>
        <v>0</v>
      </c>
      <c r="G299" s="1059">
        <f t="shared" si="0"/>
        <v>0</v>
      </c>
      <c r="H299" s="1086">
        <f>SUM(H300:H302)</f>
        <v>0</v>
      </c>
      <c r="I299" s="1059">
        <f>SUM(I300:I302)</f>
        <v>0</v>
      </c>
      <c r="J299" s="1062" t="e">
        <f t="shared" si="1"/>
        <v>#DIV/0!</v>
      </c>
      <c r="K299" s="1063" t="e">
        <f t="shared" si="2"/>
        <v>#DIV/0!</v>
      </c>
    </row>
    <row r="300" spans="2:11" ht="15" customHeight="1">
      <c r="B300" s="982">
        <v>39</v>
      </c>
      <c r="C300" s="1057" t="s">
        <v>280</v>
      </c>
      <c r="D300" s="1098">
        <v>615100</v>
      </c>
      <c r="E300" s="1059"/>
      <c r="F300" s="1059"/>
      <c r="G300" s="1059">
        <f t="shared" si="0"/>
        <v>0</v>
      </c>
      <c r="H300" s="1060"/>
      <c r="I300" s="1061"/>
      <c r="J300" s="1062" t="e">
        <f t="shared" si="1"/>
        <v>#DIV/0!</v>
      </c>
      <c r="K300" s="1063" t="e">
        <f t="shared" si="2"/>
        <v>#DIV/0!</v>
      </c>
    </row>
    <row r="301" spans="2:11" ht="25.5" customHeight="1">
      <c r="B301" s="991">
        <v>40</v>
      </c>
      <c r="C301" s="1099" t="s">
        <v>45</v>
      </c>
      <c r="D301" s="1058">
        <v>615200</v>
      </c>
      <c r="E301" s="1059"/>
      <c r="F301" s="1059"/>
      <c r="G301" s="1059">
        <f t="shared" si="0"/>
        <v>0</v>
      </c>
      <c r="H301" s="1060"/>
      <c r="I301" s="1061"/>
      <c r="J301" s="1062" t="e">
        <f t="shared" si="1"/>
        <v>#DIV/0!</v>
      </c>
      <c r="K301" s="1063" t="e">
        <f t="shared" si="2"/>
        <v>#DIV/0!</v>
      </c>
    </row>
    <row r="302" spans="2:11" ht="15" customHeight="1">
      <c r="B302" s="982">
        <v>41</v>
      </c>
      <c r="C302" s="1057" t="s">
        <v>279</v>
      </c>
      <c r="D302" s="1058">
        <v>615300</v>
      </c>
      <c r="E302" s="1100"/>
      <c r="F302" s="1100"/>
      <c r="G302" s="1100">
        <f t="shared" si="0"/>
        <v>0</v>
      </c>
      <c r="H302" s="1101"/>
      <c r="I302" s="1089"/>
      <c r="J302" s="1062" t="e">
        <f t="shared" si="1"/>
        <v>#DIV/0!</v>
      </c>
      <c r="K302" s="1063" t="e">
        <f t="shared" si="2"/>
        <v>#DIV/0!</v>
      </c>
    </row>
    <row r="303" spans="2:11" ht="15" customHeight="1">
      <c r="B303" s="991">
        <v>42</v>
      </c>
      <c r="C303" s="1102" t="s">
        <v>9</v>
      </c>
      <c r="D303" s="984">
        <v>822000</v>
      </c>
      <c r="E303" s="1103">
        <f>SUM(E304:E310)</f>
        <v>0</v>
      </c>
      <c r="F303" s="1103">
        <f>SUM(F304:F310)</f>
        <v>0</v>
      </c>
      <c r="G303" s="1103">
        <f t="shared" si="0"/>
        <v>0</v>
      </c>
      <c r="H303" s="1104">
        <f>SUM(H304:H310)</f>
        <v>0</v>
      </c>
      <c r="I303" s="1103">
        <f>SUM(I304:I310)</f>
        <v>0</v>
      </c>
      <c r="J303" s="1082" t="e">
        <f t="shared" si="1"/>
        <v>#DIV/0!</v>
      </c>
      <c r="K303" s="1083" t="e">
        <f t="shared" si="2"/>
        <v>#DIV/0!</v>
      </c>
    </row>
    <row r="304" spans="2:11" ht="15" customHeight="1">
      <c r="B304" s="982">
        <v>43</v>
      </c>
      <c r="C304" s="1105" t="s">
        <v>278</v>
      </c>
      <c r="D304" s="1072">
        <v>822100</v>
      </c>
      <c r="E304" s="1100"/>
      <c r="F304" s="1100"/>
      <c r="G304" s="1100">
        <f t="shared" si="0"/>
        <v>0</v>
      </c>
      <c r="H304" s="1101"/>
      <c r="I304" s="1089"/>
      <c r="J304" s="1062" t="e">
        <f t="shared" si="1"/>
        <v>#DIV/0!</v>
      </c>
      <c r="K304" s="1063" t="e">
        <f t="shared" si="2"/>
        <v>#DIV/0!</v>
      </c>
    </row>
    <row r="305" spans="2:11" ht="25.5" customHeight="1">
      <c r="B305" s="991">
        <v>44</v>
      </c>
      <c r="C305" s="1105" t="s">
        <v>277</v>
      </c>
      <c r="D305" s="1072">
        <v>822200</v>
      </c>
      <c r="E305" s="1100"/>
      <c r="F305" s="1100"/>
      <c r="G305" s="1100">
        <f t="shared" si="0"/>
        <v>0</v>
      </c>
      <c r="H305" s="1101"/>
      <c r="I305" s="1089"/>
      <c r="J305" s="1062" t="e">
        <f t="shared" si="1"/>
        <v>#DIV/0!</v>
      </c>
      <c r="K305" s="1063" t="e">
        <f t="shared" si="2"/>
        <v>#DIV/0!</v>
      </c>
    </row>
    <row r="306" spans="2:11" ht="15" customHeight="1">
      <c r="B306" s="982">
        <v>45</v>
      </c>
      <c r="C306" s="1105" t="s">
        <v>276</v>
      </c>
      <c r="D306" s="1072">
        <v>822300</v>
      </c>
      <c r="E306" s="1100"/>
      <c r="F306" s="1100"/>
      <c r="G306" s="1100">
        <f t="shared" si="0"/>
        <v>0</v>
      </c>
      <c r="H306" s="1101"/>
      <c r="I306" s="1089"/>
      <c r="J306" s="1062" t="e">
        <f t="shared" si="1"/>
        <v>#DIV/0!</v>
      </c>
      <c r="K306" s="1063" t="e">
        <f t="shared" si="2"/>
        <v>#DIV/0!</v>
      </c>
    </row>
    <row r="307" spans="2:11" ht="15" customHeight="1">
      <c r="B307" s="991">
        <v>46</v>
      </c>
      <c r="C307" s="1106" t="s">
        <v>275</v>
      </c>
      <c r="D307" s="1072">
        <v>822400</v>
      </c>
      <c r="E307" s="1100"/>
      <c r="F307" s="1100"/>
      <c r="G307" s="1100">
        <f t="shared" si="0"/>
        <v>0</v>
      </c>
      <c r="H307" s="1101"/>
      <c r="I307" s="1089"/>
      <c r="J307" s="1062" t="e">
        <f t="shared" si="1"/>
        <v>#DIV/0!</v>
      </c>
      <c r="K307" s="1063" t="e">
        <f t="shared" si="2"/>
        <v>#DIV/0!</v>
      </c>
    </row>
    <row r="308" spans="2:11" ht="25.5" customHeight="1">
      <c r="B308" s="982">
        <v>47</v>
      </c>
      <c r="C308" s="1106" t="s">
        <v>37</v>
      </c>
      <c r="D308" s="1072">
        <v>822500</v>
      </c>
      <c r="E308" s="1100"/>
      <c r="F308" s="1100"/>
      <c r="G308" s="1100">
        <f t="shared" si="0"/>
        <v>0</v>
      </c>
      <c r="H308" s="1101"/>
      <c r="I308" s="1089"/>
      <c r="J308" s="1062" t="e">
        <f t="shared" si="1"/>
        <v>#DIV/0!</v>
      </c>
      <c r="K308" s="1063" t="e">
        <f t="shared" si="2"/>
        <v>#DIV/0!</v>
      </c>
    </row>
    <row r="309" spans="2:11" ht="15" customHeight="1">
      <c r="B309" s="991">
        <v>48</v>
      </c>
      <c r="C309" s="1105" t="s">
        <v>274</v>
      </c>
      <c r="D309" s="1072">
        <v>822600</v>
      </c>
      <c r="E309" s="1100"/>
      <c r="F309" s="1100"/>
      <c r="G309" s="1100">
        <f t="shared" si="0"/>
        <v>0</v>
      </c>
      <c r="H309" s="1101"/>
      <c r="I309" s="1089"/>
      <c r="J309" s="1062" t="e">
        <f t="shared" si="1"/>
        <v>#DIV/0!</v>
      </c>
      <c r="K309" s="1063" t="e">
        <f t="shared" si="2"/>
        <v>#DIV/0!</v>
      </c>
    </row>
    <row r="310" spans="2:11" ht="15" customHeight="1">
      <c r="B310" s="982">
        <v>49</v>
      </c>
      <c r="C310" s="1105" t="s">
        <v>273</v>
      </c>
      <c r="D310" s="1072">
        <v>822700</v>
      </c>
      <c r="E310" s="1100"/>
      <c r="F310" s="1100"/>
      <c r="G310" s="1100">
        <f t="shared" si="0"/>
        <v>0</v>
      </c>
      <c r="H310" s="1101"/>
      <c r="I310" s="1089"/>
      <c r="J310" s="1062" t="e">
        <f t="shared" si="1"/>
        <v>#DIV/0!</v>
      </c>
      <c r="K310" s="1063" t="e">
        <f t="shared" si="2"/>
        <v>#DIV/0!</v>
      </c>
    </row>
    <row r="311" spans="2:11" ht="15" customHeight="1">
      <c r="B311" s="991">
        <v>50</v>
      </c>
      <c r="C311" s="1080" t="s">
        <v>10</v>
      </c>
      <c r="D311" s="984">
        <v>823000</v>
      </c>
      <c r="E311" s="1103">
        <f>SUM(E312:E314)</f>
        <v>0</v>
      </c>
      <c r="F311" s="1103">
        <f>SUM(F312:F314)</f>
        <v>0</v>
      </c>
      <c r="G311" s="1103">
        <f t="shared" si="0"/>
        <v>0</v>
      </c>
      <c r="H311" s="1104">
        <f>SUM(H312:H314)</f>
        <v>0</v>
      </c>
      <c r="I311" s="1103">
        <f>SUM(I312:I314)</f>
        <v>0</v>
      </c>
      <c r="J311" s="1082" t="e">
        <f t="shared" si="1"/>
        <v>#DIV/0!</v>
      </c>
      <c r="K311" s="1083" t="e">
        <f t="shared" si="2"/>
        <v>#DIV/0!</v>
      </c>
    </row>
    <row r="312" spans="2:11" ht="15" customHeight="1">
      <c r="B312" s="982">
        <v>51</v>
      </c>
      <c r="C312" s="1107" t="s">
        <v>272</v>
      </c>
      <c r="D312" s="1058">
        <v>823100</v>
      </c>
      <c r="E312" s="1100"/>
      <c r="F312" s="1100"/>
      <c r="G312" s="1100">
        <f t="shared" si="0"/>
        <v>0</v>
      </c>
      <c r="H312" s="1101"/>
      <c r="I312" s="1089"/>
      <c r="J312" s="1062" t="e">
        <f t="shared" si="1"/>
        <v>#DIV/0!</v>
      </c>
      <c r="K312" s="1063" t="e">
        <f t="shared" si="2"/>
        <v>#DIV/0!</v>
      </c>
    </row>
    <row r="313" spans="2:11" ht="15" customHeight="1">
      <c r="B313" s="991">
        <v>52</v>
      </c>
      <c r="C313" s="1107" t="s">
        <v>271</v>
      </c>
      <c r="D313" s="1058">
        <v>823200</v>
      </c>
      <c r="E313" s="1100"/>
      <c r="F313" s="1100"/>
      <c r="G313" s="1100">
        <f t="shared" si="0"/>
        <v>0</v>
      </c>
      <c r="H313" s="1101"/>
      <c r="I313" s="1089"/>
      <c r="J313" s="1062" t="e">
        <f t="shared" si="1"/>
        <v>#DIV/0!</v>
      </c>
      <c r="K313" s="1063" t="e">
        <f t="shared" si="2"/>
        <v>#DIV/0!</v>
      </c>
    </row>
    <row r="314" spans="2:11" ht="15" customHeight="1">
      <c r="B314" s="982">
        <v>53</v>
      </c>
      <c r="C314" s="1105" t="s">
        <v>270</v>
      </c>
      <c r="D314" s="1072">
        <v>823300</v>
      </c>
      <c r="E314" s="1100"/>
      <c r="F314" s="1100"/>
      <c r="G314" s="1100">
        <f t="shared" si="0"/>
        <v>0</v>
      </c>
      <c r="H314" s="1101"/>
      <c r="I314" s="1089"/>
      <c r="J314" s="1062" t="e">
        <f t="shared" si="1"/>
        <v>#DIV/0!</v>
      </c>
      <c r="K314" s="1063" t="e">
        <f t="shared" si="2"/>
        <v>#DIV/0!</v>
      </c>
    </row>
    <row r="315" spans="2:11" ht="15" customHeight="1">
      <c r="B315" s="982">
        <v>54</v>
      </c>
      <c r="C315" s="1080" t="s">
        <v>267</v>
      </c>
      <c r="D315" s="1108"/>
      <c r="E315" s="1109"/>
      <c r="F315" s="1109"/>
      <c r="G315" s="1109">
        <f t="shared" si="0"/>
        <v>0</v>
      </c>
      <c r="H315" s="1109"/>
      <c r="I315" s="1109"/>
      <c r="J315" s="1082" t="e">
        <f t="shared" si="1"/>
        <v>#DIV/0!</v>
      </c>
      <c r="K315" s="1083" t="e">
        <f>SUM(H315/I315)</f>
        <v>#DIV/0!</v>
      </c>
    </row>
    <row r="316" spans="2:11" ht="18.75" customHeight="1">
      <c r="B316" s="991">
        <v>55</v>
      </c>
      <c r="C316" s="1110" t="s">
        <v>11</v>
      </c>
      <c r="D316" s="1111"/>
      <c r="E316" s="1081">
        <f>SUM(E18+E315)</f>
        <v>0</v>
      </c>
      <c r="F316" s="1081">
        <f>SUM(F18+F315)</f>
        <v>0</v>
      </c>
      <c r="G316" s="1081">
        <f>SUM(E316:F316)</f>
        <v>0</v>
      </c>
      <c r="H316" s="1112">
        <f>SUM(H18+H315)</f>
        <v>0</v>
      </c>
      <c r="I316" s="1081">
        <f>SUM(I18+I315)</f>
        <v>17696.599999999999</v>
      </c>
      <c r="J316" s="1082" t="e">
        <f>SUM(H316/G316)</f>
        <v>#DIV/0!</v>
      </c>
      <c r="K316" s="1083">
        <f>SUM(H316/I316)</f>
        <v>0</v>
      </c>
    </row>
    <row r="317" spans="2:11" ht="11.25" customHeight="1"/>
    <row r="318" spans="2:11">
      <c r="C318" s="1113"/>
      <c r="D318" s="1114"/>
      <c r="E318" s="1114"/>
      <c r="F318" s="1114"/>
      <c r="G318" s="1114"/>
      <c r="H318" s="1115"/>
      <c r="I318" s="1115" t="s">
        <v>103</v>
      </c>
      <c r="J318" s="1114"/>
      <c r="K318" s="1114"/>
    </row>
    <row r="319" spans="2:11">
      <c r="C319" s="1113"/>
      <c r="D319" s="1114"/>
      <c r="E319" s="1114"/>
      <c r="F319" s="1114"/>
      <c r="G319" s="1114"/>
      <c r="H319" s="1116"/>
      <c r="I319" s="1116" t="s">
        <v>26</v>
      </c>
      <c r="J319" s="1355"/>
      <c r="K319" s="1355"/>
    </row>
    <row r="320" spans="2:11">
      <c r="C320" s="1113"/>
      <c r="D320" s="1114"/>
      <c r="E320" s="1114"/>
      <c r="F320" s="1114"/>
      <c r="G320" s="1114"/>
      <c r="H320" s="1114"/>
      <c r="I320" s="1336" t="s">
        <v>1688</v>
      </c>
      <c r="J320" s="1117"/>
      <c r="K320" s="1117"/>
    </row>
    <row r="321" spans="3:11" ht="8.25" customHeight="1">
      <c r="C321" s="1113"/>
      <c r="D321" s="1114"/>
      <c r="E321" s="1114"/>
      <c r="F321" s="1114"/>
      <c r="G321" s="1114"/>
      <c r="H321" s="1114"/>
      <c r="I321" s="1114"/>
      <c r="J321" s="1117"/>
      <c r="K321" s="1117"/>
    </row>
    <row r="322" spans="3:11" ht="10.5" customHeight="1">
      <c r="C322" s="1113"/>
      <c r="D322" s="1114"/>
      <c r="E322" s="1114"/>
      <c r="F322" s="1114"/>
      <c r="G322" s="1114"/>
      <c r="H322" s="1114"/>
      <c r="I322" s="1114"/>
      <c r="J322" s="1117"/>
      <c r="K322" s="1117"/>
    </row>
    <row r="323" spans="3:11">
      <c r="C323" s="1118"/>
      <c r="D323" s="1114"/>
      <c r="E323" s="1114"/>
      <c r="F323" s="1114"/>
      <c r="G323" s="1114"/>
      <c r="H323" s="1114"/>
      <c r="I323" s="1114"/>
      <c r="J323" s="1114"/>
      <c r="K323" s="1114"/>
    </row>
    <row r="324" spans="3:11">
      <c r="C324" s="1114"/>
      <c r="D324" s="1114"/>
      <c r="E324" s="1114"/>
      <c r="F324" s="1114"/>
      <c r="G324" s="1114"/>
      <c r="H324" s="1114"/>
      <c r="I324" s="1114"/>
      <c r="J324" s="1114"/>
      <c r="K324" s="1114"/>
    </row>
    <row r="325" spans="3:11">
      <c r="C325" s="1114"/>
      <c r="D325" s="1114"/>
      <c r="E325" s="1114"/>
      <c r="F325" s="1114"/>
      <c r="G325" s="1114"/>
      <c r="H325" s="1114"/>
      <c r="I325" s="1114"/>
      <c r="J325" s="1114"/>
      <c r="K325" s="1114"/>
    </row>
    <row r="326" spans="3:11">
      <c r="C326" s="1114"/>
      <c r="D326" s="1114"/>
      <c r="E326" s="1114"/>
      <c r="F326" s="1114"/>
      <c r="G326" s="1114"/>
      <c r="H326" s="1114"/>
      <c r="I326" s="1114"/>
      <c r="J326" s="1114"/>
      <c r="K326" s="1114"/>
    </row>
    <row r="327" spans="3:11">
      <c r="C327" s="1114"/>
      <c r="D327" s="1114"/>
      <c r="E327" s="1114"/>
      <c r="F327" s="1114"/>
      <c r="G327" s="1114"/>
      <c r="H327" s="1114"/>
      <c r="I327" s="1114"/>
      <c r="J327" s="1114"/>
      <c r="K327" s="1114"/>
    </row>
  </sheetData>
  <sheetProtection password="A868" sheet="1" objects="1" scenarios="1" selectLockedCells="1" selectUnlockedCells="1"/>
  <mergeCells count="4">
    <mergeCell ref="B13:K13"/>
    <mergeCell ref="B14:K14"/>
    <mergeCell ref="J319:K319"/>
    <mergeCell ref="C11:G12"/>
  </mergeCells>
  <pageMargins left="0.70866141732283472" right="0.11811023622047245" top="0.74803149606299213" bottom="0.74803149606299213" header="0.31496062992125984" footer="0.31496062992125984"/>
  <pageSetup scale="8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15</vt:i4>
      </vt:variant>
    </vt:vector>
  </HeadingPairs>
  <TitlesOfParts>
    <vt:vector size="64" baseType="lpstr">
      <vt:lpstr>Obrazac BS</vt:lpstr>
      <vt:lpstr>Obrazac 1.</vt:lpstr>
      <vt:lpstr>Obrazac 2. Zbirni</vt:lpstr>
      <vt:lpstr>Obrazac 3.</vt:lpstr>
      <vt:lpstr>Obrazac 2 - Zbirni analitika </vt:lpstr>
      <vt:lpstr>Obrazac 2. Opšta namjena</vt:lpstr>
      <vt:lpstr>Obrazac 2 - analitika NP</vt:lpstr>
      <vt:lpstr>Obrazac 2. PPN1</vt:lpstr>
      <vt:lpstr>Obrazac 2 - analitika PPN1</vt:lpstr>
      <vt:lpstr>Obrazac 4.</vt:lpstr>
      <vt:lpstr>Obrazac 4-1.</vt:lpstr>
      <vt:lpstr>Obrazac 5.</vt:lpstr>
      <vt:lpstr>Obrazac 6 </vt:lpstr>
      <vt:lpstr>Obrazac 6-1.</vt:lpstr>
      <vt:lpstr>Obrazac 7.</vt:lpstr>
      <vt:lpstr>Obrazac 8.</vt:lpstr>
      <vt:lpstr>Obrazac NT</vt:lpstr>
      <vt:lpstr>Obrazac GIB</vt:lpstr>
      <vt:lpstr>Tabela vozila</vt:lpstr>
      <vt:lpstr>Obrazac 6.</vt:lpstr>
      <vt:lpstr>Obrazac 2. PPN2</vt:lpstr>
      <vt:lpstr>Obrazac 2. PPN3</vt:lpstr>
      <vt:lpstr>Obrazac 2. PPN4</vt:lpstr>
      <vt:lpstr>Obrazac 2. PPN5</vt:lpstr>
      <vt:lpstr>Obrazac 2. PPN6</vt:lpstr>
      <vt:lpstr>Obrazac 2. PPN7</vt:lpstr>
      <vt:lpstr>Obrazac 2. PPN8</vt:lpstr>
      <vt:lpstr>Obrazac 2. PPN9</vt:lpstr>
      <vt:lpstr>Obrazac 2. PPN10</vt:lpstr>
      <vt:lpstr>Obrazac 2. PPN11</vt:lpstr>
      <vt:lpstr>Obrazac 2. PPN12</vt:lpstr>
      <vt:lpstr>Obrazac 2. PPN13</vt:lpstr>
      <vt:lpstr>Obrazac 2. PPN14</vt:lpstr>
      <vt:lpstr>Obrazac 2. PPN15</vt:lpstr>
      <vt:lpstr>Obrazac 2. PPN16</vt:lpstr>
      <vt:lpstr>Obrazac 2. PPN17</vt:lpstr>
      <vt:lpstr>Obrazac 2. PPN18</vt:lpstr>
      <vt:lpstr>Obrazac 2. PPN19</vt:lpstr>
      <vt:lpstr>Obrazac 2. PPN20</vt:lpstr>
      <vt:lpstr>Obrazac 2. PPN21</vt:lpstr>
      <vt:lpstr>Obrazac 2. PPN22</vt:lpstr>
      <vt:lpstr>Obrazac 2. PPN23</vt:lpstr>
      <vt:lpstr>Obrazac 2. PPN24</vt:lpstr>
      <vt:lpstr>Obrazac 2. PPN25</vt:lpstr>
      <vt:lpstr>Obrazac 2. PPN26</vt:lpstr>
      <vt:lpstr>Obrazac 2. PPN27</vt:lpstr>
      <vt:lpstr>Obrazac 2. PPN28</vt:lpstr>
      <vt:lpstr>Obrazac 2. PPN29</vt:lpstr>
      <vt:lpstr>Obrazac 2. PPN30</vt:lpstr>
      <vt:lpstr>'Obrazac 1.'!Print_Area</vt:lpstr>
      <vt:lpstr>'Obrazac 2 - analitika NP'!Print_Area</vt:lpstr>
      <vt:lpstr>'Obrazac 2 - analitika PPN1'!Print_Area</vt:lpstr>
      <vt:lpstr>'Obrazac 2 - Zbirni analitika '!Print_Area</vt:lpstr>
      <vt:lpstr>'Obrazac 2. Opšta namjena'!Print_Area</vt:lpstr>
      <vt:lpstr>'Obrazac 2. PPN1'!Print_Area</vt:lpstr>
      <vt:lpstr>'Obrazac 2. Zbirni'!Print_Area</vt:lpstr>
      <vt:lpstr>'Obrazac 4.'!Print_Area</vt:lpstr>
      <vt:lpstr>'Obrazac 4-1.'!Print_Area</vt:lpstr>
      <vt:lpstr>'Obrazac 5.'!Print_Area</vt:lpstr>
      <vt:lpstr>'Obrazac 6 '!Print_Area</vt:lpstr>
      <vt:lpstr>'Obrazac 6-1.'!Print_Area</vt:lpstr>
      <vt:lpstr>'Obrazac 7.'!Print_Area</vt:lpstr>
      <vt:lpstr>'Obrazac BS'!Print_Area</vt:lpstr>
      <vt:lpstr>'Tabela vozila'!Print_Area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Amela Hasanbegovic</dc:creator>
  <cp:lastModifiedBy>ElvirM</cp:lastModifiedBy>
  <cp:lastPrinted>2016-06-29T09:04:53Z</cp:lastPrinted>
  <dcterms:created xsi:type="dcterms:W3CDTF">2014-11-14T15:39:26Z</dcterms:created>
  <dcterms:modified xsi:type="dcterms:W3CDTF">2016-06-29T09:11:39Z</dcterms:modified>
</cp:coreProperties>
</file>